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1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10.1.231.50\Training Information\PA&amp;D\AC-RO(P-I)\Status Report\Status Report July-June 2021-22 on 15-08-2022\"/>
    </mc:Choice>
  </mc:AlternateContent>
  <xr:revisionPtr revIDLastSave="0" documentId="13_ncr:1_{7360BB3C-D064-41C1-A422-8D9A1882FFFD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I revised" sheetId="236" r:id="rId1"/>
    <sheet name="1" sheetId="8" r:id="rId2"/>
    <sheet name="2 " sheetId="9" r:id="rId3"/>
    <sheet name="3" sheetId="10" r:id="rId4"/>
    <sheet name="4" sheetId="205" r:id="rId5"/>
    <sheet name="5" sheetId="11" r:id="rId6"/>
    <sheet name="6" sheetId="208" r:id="rId7"/>
    <sheet name="7" sheetId="12" r:id="rId8"/>
    <sheet name="8" sheetId="13" r:id="rId9"/>
    <sheet name="9" sheetId="16" r:id="rId10"/>
    <sheet name="10" sheetId="204" r:id="rId11"/>
    <sheet name="11" sheetId="17" r:id="rId12"/>
    <sheet name="12" sheetId="18" r:id="rId13"/>
    <sheet name="13" sheetId="19" r:id="rId14"/>
    <sheet name="14" sheetId="237" r:id="rId15"/>
    <sheet name="15- Commitments 15-16" sheetId="118" r:id="rId16"/>
    <sheet name="16 Details 17-28" sheetId="228" r:id="rId17"/>
    <sheet name="Commitmens Jul-Jun 2021-22 PT" sheetId="212" state="hidden" r:id="rId18"/>
    <sheet name="SR Jul-Jun 2021-22 PT" sheetId="210" state="hidden" r:id="rId19"/>
    <sheet name="PT 14" sheetId="213" state="hidden" r:id="rId20"/>
  </sheets>
  <definedNames>
    <definedName name="\A" localSheetId="16">#REF!</definedName>
    <definedName name="\A" localSheetId="0">#REF!</definedName>
    <definedName name="\A">#REF!</definedName>
    <definedName name="\C" localSheetId="16">#REF!</definedName>
    <definedName name="\C" localSheetId="0">#REF!</definedName>
    <definedName name="\C">#REF!</definedName>
    <definedName name="\D" localSheetId="16">#REF!</definedName>
    <definedName name="\D" localSheetId="0">#REF!</definedName>
    <definedName name="\D">#REF!</definedName>
    <definedName name="\F" localSheetId="16">#REF!</definedName>
    <definedName name="\F" localSheetId="0">#REF!</definedName>
    <definedName name="\F">#REF!</definedName>
    <definedName name="\G" localSheetId="16">#REF!</definedName>
    <definedName name="\G" localSheetId="0">#REF!</definedName>
    <definedName name="\G">#REF!</definedName>
    <definedName name="\I" localSheetId="16">#REF!</definedName>
    <definedName name="\I" localSheetId="0">#REF!</definedName>
    <definedName name="\I">#REF!</definedName>
    <definedName name="\L" localSheetId="16">#REF!</definedName>
    <definedName name="\L" localSheetId="0">#REF!</definedName>
    <definedName name="\L">#REF!</definedName>
    <definedName name="\N" localSheetId="16">#REF!</definedName>
    <definedName name="\N" localSheetId="0">#REF!</definedName>
    <definedName name="\N">#REF!</definedName>
    <definedName name="\P" localSheetId="16">#REF!</definedName>
    <definedName name="\P" localSheetId="0">#REF!</definedName>
    <definedName name="\P">#REF!</definedName>
    <definedName name="\P2" localSheetId="16">#REF!</definedName>
    <definedName name="\P2">#REF!</definedName>
    <definedName name="\R" localSheetId="16">#REF!</definedName>
    <definedName name="\R" localSheetId="0">#REF!</definedName>
    <definedName name="\R">#REF!</definedName>
    <definedName name="\S" localSheetId="16">#REF!</definedName>
    <definedName name="\S" localSheetId="0">#REF!</definedName>
    <definedName name="\S">#REF!</definedName>
    <definedName name="\T" localSheetId="16">#REF!</definedName>
    <definedName name="\T" localSheetId="0">#REF!</definedName>
    <definedName name="\T">#REF!</definedName>
    <definedName name="\V" localSheetId="16">#REF!</definedName>
    <definedName name="\V" localSheetId="0">#REF!</definedName>
    <definedName name="\V">#REF!</definedName>
    <definedName name="\Y" localSheetId="16">#REF!</definedName>
    <definedName name="\Y" localSheetId="0">#REF!</definedName>
    <definedName name="\Y">#REF!</definedName>
    <definedName name="ab" localSheetId="16">#REF!</definedName>
    <definedName name="ab" localSheetId="0">#REF!</definedName>
    <definedName name="ab">#REF!</definedName>
    <definedName name="abc">#REF!</definedName>
    <definedName name="PinMillion" localSheetId="16">#REF!</definedName>
    <definedName name="PinMillion">#REF!</definedName>
    <definedName name="_xlnm.Print_Area" localSheetId="1">'1'!$A$1:$D$14</definedName>
    <definedName name="_xlnm.Print_Area" localSheetId="10">'10'!$A$1:$J$43</definedName>
    <definedName name="_xlnm.Print_Area" localSheetId="11">'11'!$A$1:$K$21</definedName>
    <definedName name="_xlnm.Print_Area" localSheetId="12">'12'!$A$1:$N$45</definedName>
    <definedName name="_xlnm.Print_Area" localSheetId="13">'13'!$A$1:$D$42</definedName>
    <definedName name="_xlnm.Print_Area" localSheetId="15">'15- Commitments 15-16'!$A$1:$J$70</definedName>
    <definedName name="_xlnm.Print_Area" localSheetId="16">'16 Details 17-28'!$A$1:$V$544</definedName>
    <definedName name="_xlnm.Print_Area" localSheetId="3">'3'!$A$1:$F$32</definedName>
    <definedName name="_xlnm.Print_Area" localSheetId="4">'4'!$A$1:$F$21</definedName>
    <definedName name="_xlnm.Print_Area" localSheetId="5">'5'!$A$1:$J$34</definedName>
    <definedName name="_xlnm.Print_Area" localSheetId="6">'6'!$A$1:$D$35</definedName>
    <definedName name="_xlnm.Print_Area" localSheetId="7">'7'!$A$1:$F$23</definedName>
    <definedName name="_xlnm.Print_Area" localSheetId="8">'8'!$A$1:$E$21</definedName>
    <definedName name="_xlnm.Print_Area" localSheetId="9">'9'!$A$1:$E$43</definedName>
    <definedName name="_xlnm.Print_Area" localSheetId="0">'I revised'!$A$1:$D$39</definedName>
    <definedName name="_xlnm.Print_Titles" localSheetId="10">'10'!$1:$4</definedName>
    <definedName name="_xlnm.Print_Titles" localSheetId="15">'15- Commitments 15-16'!$1:$3</definedName>
    <definedName name="_xlnm.Print_Titles" localSheetId="16">'16 Details 17-28'!$1:$3</definedName>
    <definedName name="_xlnm.Print_Titles" localSheetId="18">'SR Jul-Jun 2021-22 PT'!$1:$3</definedName>
    <definedName name="x" localSheetId="16">#REF!</definedName>
    <definedName name="x">#REF!</definedName>
  </definedNames>
  <calcPr calcId="191029"/>
  <pivotCaches>
    <pivotCache cacheId="3" r:id="rId21"/>
    <pivotCache cacheId="4" r:id="rId22"/>
  </pivotCaches>
</workbook>
</file>

<file path=xl/calcChain.xml><?xml version="1.0" encoding="utf-8"?>
<calcChain xmlns="http://schemas.openxmlformats.org/spreadsheetml/2006/main">
  <c r="J68" i="118" l="1"/>
  <c r="J65" i="118"/>
  <c r="J63" i="118"/>
  <c r="J60" i="118"/>
  <c r="J58" i="118"/>
  <c r="J56" i="118"/>
  <c r="J53" i="118"/>
  <c r="J49" i="118"/>
  <c r="J45" i="118"/>
  <c r="J43" i="118"/>
  <c r="J39" i="118"/>
  <c r="J36" i="118"/>
  <c r="J34" i="118"/>
  <c r="J29" i="118"/>
  <c r="J27" i="118"/>
  <c r="J22" i="118"/>
  <c r="J16" i="118"/>
  <c r="J14" i="118"/>
  <c r="J6" i="118"/>
  <c r="J7" i="118"/>
  <c r="J69" i="118" l="1"/>
  <c r="J70" i="118"/>
  <c r="P542" i="228"/>
  <c r="O542" i="228"/>
  <c r="N542" i="228"/>
  <c r="M542" i="228"/>
  <c r="L542" i="228"/>
  <c r="K542" i="228"/>
  <c r="J542" i="228"/>
  <c r="P499" i="228"/>
  <c r="O499" i="228"/>
  <c r="N499" i="228"/>
  <c r="M499" i="228"/>
  <c r="L499" i="228"/>
  <c r="K499" i="228"/>
  <c r="J499" i="228"/>
  <c r="P482" i="228"/>
  <c r="O482" i="228"/>
  <c r="N482" i="228"/>
  <c r="M482" i="228"/>
  <c r="L482" i="228"/>
  <c r="K482" i="228"/>
  <c r="J482" i="228"/>
  <c r="P475" i="228"/>
  <c r="O475" i="228"/>
  <c r="N475" i="228"/>
  <c r="M475" i="228"/>
  <c r="L475" i="228"/>
  <c r="K475" i="228"/>
  <c r="J475" i="228"/>
  <c r="P473" i="228"/>
  <c r="O473" i="228"/>
  <c r="N473" i="228"/>
  <c r="M473" i="228"/>
  <c r="L473" i="228"/>
  <c r="K473" i="228"/>
  <c r="J473" i="228"/>
  <c r="P469" i="228"/>
  <c r="O469" i="228"/>
  <c r="N469" i="228"/>
  <c r="M469" i="228"/>
  <c r="L469" i="228"/>
  <c r="K469" i="228"/>
  <c r="J469" i="228"/>
  <c r="P450" i="228"/>
  <c r="O450" i="228"/>
  <c r="N450" i="228"/>
  <c r="M450" i="228"/>
  <c r="L450" i="228"/>
  <c r="K450" i="228"/>
  <c r="J450" i="228"/>
  <c r="P441" i="228"/>
  <c r="O441" i="228"/>
  <c r="N441" i="228"/>
  <c r="M441" i="228"/>
  <c r="L441" i="228"/>
  <c r="K441" i="228"/>
  <c r="J441" i="228"/>
  <c r="P438" i="228"/>
  <c r="O438" i="228"/>
  <c r="N438" i="228"/>
  <c r="M438" i="228"/>
  <c r="L438" i="228"/>
  <c r="K438" i="228"/>
  <c r="J438" i="228"/>
  <c r="P436" i="228"/>
  <c r="O436" i="228"/>
  <c r="N436" i="228"/>
  <c r="M436" i="228"/>
  <c r="L436" i="228"/>
  <c r="K436" i="228"/>
  <c r="J436" i="228"/>
  <c r="P431" i="228"/>
  <c r="O431" i="228"/>
  <c r="N431" i="228"/>
  <c r="M431" i="228"/>
  <c r="L431" i="228"/>
  <c r="K431" i="228"/>
  <c r="J431" i="228"/>
  <c r="P424" i="228"/>
  <c r="O424" i="228"/>
  <c r="N424" i="228"/>
  <c r="M424" i="228"/>
  <c r="L424" i="228"/>
  <c r="K424" i="228"/>
  <c r="J424" i="228"/>
  <c r="P389" i="228"/>
  <c r="O389" i="228"/>
  <c r="N389" i="228"/>
  <c r="M389" i="228"/>
  <c r="L389" i="228"/>
  <c r="K389" i="228"/>
  <c r="J389" i="228"/>
  <c r="P385" i="228"/>
  <c r="O385" i="228"/>
  <c r="N385" i="228"/>
  <c r="M385" i="228"/>
  <c r="L385" i="228"/>
  <c r="K385" i="228"/>
  <c r="J385" i="228"/>
  <c r="P372" i="228"/>
  <c r="O372" i="228"/>
  <c r="N372" i="228"/>
  <c r="M372" i="228"/>
  <c r="L372" i="228"/>
  <c r="K372" i="228"/>
  <c r="J372" i="228"/>
  <c r="P359" i="228"/>
  <c r="O359" i="228"/>
  <c r="N359" i="228"/>
  <c r="M359" i="228"/>
  <c r="L359" i="228"/>
  <c r="K359" i="228"/>
  <c r="J359" i="228"/>
  <c r="P340" i="228"/>
  <c r="O340" i="228"/>
  <c r="N340" i="228"/>
  <c r="M340" i="228"/>
  <c r="L340" i="228"/>
  <c r="K340" i="228"/>
  <c r="J340" i="228"/>
  <c r="P280" i="228"/>
  <c r="O280" i="228"/>
  <c r="N280" i="228"/>
  <c r="M280" i="228"/>
  <c r="L280" i="228"/>
  <c r="K280" i="228"/>
  <c r="J280" i="228"/>
  <c r="P241" i="228"/>
  <c r="O241" i="228"/>
  <c r="N241" i="228"/>
  <c r="M241" i="228"/>
  <c r="L241" i="228"/>
  <c r="K241" i="228"/>
  <c r="J241" i="228"/>
  <c r="P202" i="228"/>
  <c r="O202" i="228"/>
  <c r="N202" i="228"/>
  <c r="M202" i="228"/>
  <c r="L202" i="228"/>
  <c r="K202" i="228"/>
  <c r="J202" i="228"/>
  <c r="P200" i="228"/>
  <c r="O200" i="228"/>
  <c r="N200" i="228"/>
  <c r="M200" i="228"/>
  <c r="L200" i="228"/>
  <c r="K200" i="228"/>
  <c r="J200" i="228"/>
  <c r="P180" i="228"/>
  <c r="O180" i="228"/>
  <c r="N180" i="228"/>
  <c r="M180" i="228"/>
  <c r="L180" i="228"/>
  <c r="K180" i="228"/>
  <c r="J180" i="228"/>
  <c r="P153" i="228"/>
  <c r="O153" i="228"/>
  <c r="N153" i="228"/>
  <c r="M153" i="228"/>
  <c r="L153" i="228"/>
  <c r="K153" i="228"/>
  <c r="J153" i="228"/>
  <c r="P150" i="228"/>
  <c r="O150" i="228"/>
  <c r="N150" i="228"/>
  <c r="M150" i="228"/>
  <c r="L150" i="228"/>
  <c r="K150" i="228"/>
  <c r="J150" i="228"/>
  <c r="P146" i="228"/>
  <c r="O146" i="228"/>
  <c r="N146" i="228"/>
  <c r="M146" i="228"/>
  <c r="L146" i="228"/>
  <c r="K146" i="228"/>
  <c r="J146" i="228"/>
  <c r="P144" i="228"/>
  <c r="O144" i="228"/>
  <c r="N144" i="228"/>
  <c r="M144" i="228"/>
  <c r="L144" i="228"/>
  <c r="K144" i="228"/>
  <c r="J144" i="228"/>
  <c r="P138" i="228"/>
  <c r="O138" i="228"/>
  <c r="N138" i="228"/>
  <c r="M138" i="228"/>
  <c r="L138" i="228"/>
  <c r="K138" i="228"/>
  <c r="J138" i="228"/>
  <c r="P136" i="228"/>
  <c r="O136" i="228"/>
  <c r="N136" i="228"/>
  <c r="M136" i="228"/>
  <c r="L136" i="228"/>
  <c r="K136" i="228"/>
  <c r="J136" i="228"/>
  <c r="P113" i="228"/>
  <c r="O113" i="228"/>
  <c r="N113" i="228"/>
  <c r="M113" i="228"/>
  <c r="L113" i="228"/>
  <c r="K113" i="228"/>
  <c r="J113" i="228"/>
  <c r="P111" i="228"/>
  <c r="O111" i="228"/>
  <c r="N111" i="228"/>
  <c r="M111" i="228"/>
  <c r="L111" i="228"/>
  <c r="K111" i="228"/>
  <c r="J111" i="228"/>
  <c r="P105" i="228"/>
  <c r="O105" i="228"/>
  <c r="N105" i="228"/>
  <c r="M105" i="228"/>
  <c r="L105" i="228"/>
  <c r="K105" i="228"/>
  <c r="J105" i="228"/>
  <c r="P103" i="228"/>
  <c r="O103" i="228"/>
  <c r="N103" i="228"/>
  <c r="M103" i="228"/>
  <c r="L103" i="228"/>
  <c r="K103" i="228"/>
  <c r="J103" i="228"/>
  <c r="P96" i="228"/>
  <c r="O96" i="228"/>
  <c r="N96" i="228"/>
  <c r="M96" i="228"/>
  <c r="L96" i="228"/>
  <c r="K96" i="228"/>
  <c r="J96" i="228"/>
  <c r="P11" i="228"/>
  <c r="O11" i="228"/>
  <c r="N11" i="228"/>
  <c r="M11" i="228"/>
  <c r="L11" i="228"/>
  <c r="K11" i="228"/>
  <c r="J11" i="228"/>
  <c r="P9" i="228"/>
  <c r="O9" i="228"/>
  <c r="N9" i="228"/>
  <c r="M9" i="228"/>
  <c r="L9" i="228"/>
  <c r="K9" i="228"/>
  <c r="J9" i="228"/>
  <c r="P6" i="228"/>
  <c r="O6" i="228"/>
  <c r="N6" i="228"/>
  <c r="M6" i="228"/>
  <c r="M12" i="228" s="1"/>
  <c r="L6" i="228"/>
  <c r="L12" i="228" s="1"/>
  <c r="K6" i="228"/>
  <c r="J6" i="228"/>
  <c r="J12" i="228" s="1"/>
  <c r="K12" i="228" l="1"/>
  <c r="N12" i="228"/>
  <c r="L543" i="228"/>
  <c r="M543" i="228"/>
  <c r="L544" i="228"/>
  <c r="M544" i="228"/>
  <c r="J544" i="228"/>
  <c r="K543" i="228"/>
  <c r="N543" i="228"/>
  <c r="J543" i="228"/>
  <c r="O543" i="228"/>
  <c r="P543" i="228"/>
  <c r="K544" i="228"/>
  <c r="N544" i="228"/>
  <c r="P12" i="228"/>
  <c r="P544" i="228" s="1"/>
  <c r="O12" i="228"/>
  <c r="O544" i="228" s="1"/>
  <c r="I26" i="208" l="1"/>
  <c r="I15" i="208" s="1"/>
  <c r="I16" i="208" l="1"/>
  <c r="I17" i="208"/>
  <c r="I14" i="208"/>
  <c r="J73" i="19"/>
  <c r="K57" i="19" s="1"/>
  <c r="K53" i="19" l="1"/>
  <c r="K54" i="19"/>
  <c r="K55" i="19"/>
  <c r="K56" i="19"/>
  <c r="K58" i="19"/>
  <c r="H5" i="8"/>
  <c r="G5" i="8"/>
  <c r="H4" i="8"/>
  <c r="G4" i="8"/>
  <c r="R33" i="18" l="1"/>
  <c r="R32" i="18"/>
  <c r="I4" i="8"/>
  <c r="I5" i="8"/>
  <c r="D5" i="8" l="1"/>
  <c r="D4" i="8"/>
  <c r="G10" i="8" l="1"/>
  <c r="G9" i="8"/>
  <c r="H10" i="8"/>
  <c r="H9" i="8"/>
  <c r="H19" i="8"/>
  <c r="H24" i="8"/>
  <c r="H27" i="8" s="1"/>
  <c r="I9" i="8" l="1"/>
  <c r="I10" i="8"/>
</calcChain>
</file>

<file path=xl/sharedStrings.xml><?xml version="1.0" encoding="utf-8"?>
<sst xmlns="http://schemas.openxmlformats.org/spreadsheetml/2006/main" count="16439" uniqueCount="1813">
  <si>
    <t>ITALY-11</t>
  </si>
  <si>
    <t>POVERTY REDUCATION THOUGH RURA</t>
  </si>
  <si>
    <t>UK-10-1</t>
  </si>
  <si>
    <t>VITAL TRANSPORT &amp; EDU. INFRAST</t>
  </si>
  <si>
    <t>UK-10-2</t>
  </si>
  <si>
    <t>DFID SUPPORT TO PAK GROW. POLI</t>
  </si>
  <si>
    <t xml:space="preserve"> 13.06.2014 </t>
  </si>
  <si>
    <t>2727-PAK</t>
  </si>
  <si>
    <t>POWER DIST. ENHACT. INV. PROGR</t>
  </si>
  <si>
    <t>FLOODS-2010 - OTHERS</t>
  </si>
  <si>
    <t>SUSTAINABLE RURAL DEV IN RAHA</t>
  </si>
  <si>
    <t>TECH. &amp; VOCAT. EDU. REFORM-II</t>
  </si>
  <si>
    <t>ACCESS TO JUSTICE FOR POOR, Pb</t>
  </si>
  <si>
    <t>MANPOWER, EMPLOYMENT &amp; HRD</t>
  </si>
  <si>
    <t>KA &amp; GB</t>
  </si>
  <si>
    <t>MEDIUM SIZED HYDRO PEWER PROJ</t>
  </si>
  <si>
    <t xml:space="preserve"> 30.12.2016 </t>
  </si>
  <si>
    <t>K. LUGAR Total</t>
  </si>
  <si>
    <t>Source , Donor,Purpose &amp; Type - wise Commitments</t>
  </si>
  <si>
    <t>4947-PAK</t>
  </si>
  <si>
    <t>SINDH SKILLS DEVELOPMENT PROJE</t>
  </si>
  <si>
    <t>IDB(ST)</t>
  </si>
  <si>
    <t>Fresh Commitments</t>
  </si>
  <si>
    <t>(Figure in Million)</t>
  </si>
  <si>
    <t xml:space="preserve">DISBURSEMENT OF FOREIGN ECONOMIC ASSISTANCE </t>
  </si>
  <si>
    <t>Source , Donor,Purpose &amp; Type - wise Disbursement</t>
  </si>
  <si>
    <t xml:space="preserve"> 31.03.2015 </t>
  </si>
  <si>
    <t>EU Total</t>
  </si>
  <si>
    <t>SAUDI ARABIA Total</t>
  </si>
  <si>
    <t>Economic Sector</t>
  </si>
  <si>
    <t>Source &amp; Donor - wise Disbursements</t>
  </si>
  <si>
    <t>Source, Type &amp; Purpose - wise Disbursements</t>
  </si>
  <si>
    <t>INTERIOR</t>
  </si>
  <si>
    <t>DEFENCE</t>
  </si>
  <si>
    <t>UNIDO</t>
  </si>
  <si>
    <t>GTZ</t>
  </si>
  <si>
    <t>I.L.O</t>
  </si>
  <si>
    <t xml:space="preserve"> 31.12.2016 </t>
  </si>
  <si>
    <t>2846-PAK</t>
  </si>
  <si>
    <t>POWER TRANS. ENH. INV. PROGRAM</t>
  </si>
  <si>
    <t>NTDC</t>
  </si>
  <si>
    <t xml:space="preserve"> 30.09.2016 </t>
  </si>
  <si>
    <t>ASIE/2011/023-9</t>
  </si>
  <si>
    <t>SINDH EDU. SECTOR SUP. PROGRAM</t>
  </si>
  <si>
    <t xml:space="preserve"> 12.02.2014 </t>
  </si>
  <si>
    <t>TF-99866</t>
  </si>
  <si>
    <t>CAP BUILDING OF I.C.M</t>
  </si>
  <si>
    <t>ICM</t>
  </si>
  <si>
    <t>UK-12-KPK</t>
  </si>
  <si>
    <t>KPK EDUCATION SECTRO PROGRAMME</t>
  </si>
  <si>
    <t>FATA</t>
  </si>
  <si>
    <t xml:space="preserve"> 30.04.2014 </t>
  </si>
  <si>
    <t xml:space="preserve"> 06.02.2013 </t>
  </si>
  <si>
    <t xml:space="preserve"> 06.06.2017 </t>
  </si>
  <si>
    <t xml:space="preserve"> 06.06.2015 </t>
  </si>
  <si>
    <t xml:space="preserve"> 15.03.2020 </t>
  </si>
  <si>
    <t>PK-P63</t>
  </si>
  <si>
    <t>POLIO ERADICATION PROJECT</t>
  </si>
  <si>
    <t>K. LUGAR</t>
  </si>
  <si>
    <t xml:space="preserve"> 30.06.2016 </t>
  </si>
  <si>
    <t xml:space="preserve"> 30.09.2015 </t>
  </si>
  <si>
    <t>CHINA-GR-2010-1</t>
  </si>
  <si>
    <t>CHINESE GRANT OF 200(M) CNY</t>
  </si>
  <si>
    <t>FLOODS 2010 - CDC</t>
  </si>
  <si>
    <t>FLOODS 2010 - OTHERS</t>
  </si>
  <si>
    <t>FLOODS 2010 - CDC Total</t>
  </si>
  <si>
    <t>FLOODS 2010 - OTHERS Total</t>
  </si>
  <si>
    <t xml:space="preserve"> 23.12.2018 </t>
  </si>
  <si>
    <t xml:space="preserve"> 19.12.2018 </t>
  </si>
  <si>
    <t xml:space="preserve"> 23.12.2017 </t>
  </si>
  <si>
    <t>INTERGRATED SUS. RURAL DEV.KPK</t>
  </si>
  <si>
    <t>GAVI</t>
  </si>
  <si>
    <t>GAVI-10</t>
  </si>
  <si>
    <t>GAVI SUPPORT FOR STRENGTHENING</t>
  </si>
  <si>
    <t xml:space="preserve"> 31.12.2015 </t>
  </si>
  <si>
    <t>KOREA-2010</t>
  </si>
  <si>
    <t>KOREA-PAK ICT CENTER OF EXCELL</t>
  </si>
  <si>
    <t>UK-10</t>
  </si>
  <si>
    <t>PUNJAB ECONOMIC OPPORTUNITIES</t>
  </si>
  <si>
    <t>Project Aid</t>
  </si>
  <si>
    <t>ADB Total</t>
  </si>
  <si>
    <t>GERMANY Total</t>
  </si>
  <si>
    <t>IDA Total</t>
  </si>
  <si>
    <t>JAPAN Total</t>
  </si>
  <si>
    <t>Purpose</t>
  </si>
  <si>
    <t xml:space="preserve">  </t>
  </si>
  <si>
    <t>SDR</t>
  </si>
  <si>
    <t>WAPDA(WATER)</t>
  </si>
  <si>
    <t>ADB</t>
  </si>
  <si>
    <t>USD</t>
  </si>
  <si>
    <t>AGRICULTURE</t>
  </si>
  <si>
    <t>JPY</t>
  </si>
  <si>
    <t>EUR</t>
  </si>
  <si>
    <t>FINANCE</t>
  </si>
  <si>
    <t>RURAL DEVELOPMENT &amp; POVERTY REDUCTION</t>
  </si>
  <si>
    <t>PHYSICAL PLANNING &amp; HOUSING</t>
  </si>
  <si>
    <t>EDUCATION &amp; TRAINING</t>
  </si>
  <si>
    <t>GOVERNANCE, RESEARCH &amp; STATISTICS</t>
  </si>
  <si>
    <t>N.H.A</t>
  </si>
  <si>
    <t>ERRA</t>
  </si>
  <si>
    <t>EARTHQUAKE R.A.</t>
  </si>
  <si>
    <t>GBP</t>
  </si>
  <si>
    <t>BOP/CASH</t>
  </si>
  <si>
    <t>2287-PAK(SF)</t>
  </si>
  <si>
    <t>RENEWABLE ENER. DEV. INV. PROG</t>
  </si>
  <si>
    <t>PEPCO</t>
  </si>
  <si>
    <t>2290-PAK(SF)</t>
  </si>
  <si>
    <t>POWER TRANS. ENHANCEMENT PROG</t>
  </si>
  <si>
    <t xml:space="preserve"> 15.06.2017 </t>
  </si>
  <si>
    <t>WAPDA(POWER)</t>
  </si>
  <si>
    <t xml:space="preserve"> 30.09.2013 </t>
  </si>
  <si>
    <t>PUNJAB</t>
  </si>
  <si>
    <t>2300-PAK(SF)</t>
  </si>
  <si>
    <t>PUNJAB IRRI. AGRI. INVE. PROG.</t>
  </si>
  <si>
    <t xml:space="preserve"> 30.06.2013 </t>
  </si>
  <si>
    <t xml:space="preserve"> 31.12.2013 </t>
  </si>
  <si>
    <t xml:space="preserve"> 30.06.2014 </t>
  </si>
  <si>
    <t>2439-PAK(SF)</t>
  </si>
  <si>
    <t>POWER DISBTRI. ENHAN INV. PROG</t>
  </si>
  <si>
    <t xml:space="preserve"> 31.12.2018 </t>
  </si>
  <si>
    <t>SINDH</t>
  </si>
  <si>
    <t>2553-PAK(SF)</t>
  </si>
  <si>
    <t>ENERGY EFFI. INVESTMENT PROGRM</t>
  </si>
  <si>
    <t xml:space="preserve"> 31.03.2017 </t>
  </si>
  <si>
    <t>TOKYO PLEDGES</t>
  </si>
  <si>
    <t>CNY</t>
  </si>
  <si>
    <t>PAEC</t>
  </si>
  <si>
    <t>PBC20091274</t>
  </si>
  <si>
    <t>URBAN. INF. DEV. PACKAGE1. AJK</t>
  </si>
  <si>
    <t>MISC.</t>
  </si>
  <si>
    <t>RAILWAYS</t>
  </si>
  <si>
    <t>EIB</t>
  </si>
  <si>
    <t>25246-PK</t>
  </si>
  <si>
    <t>PAK RENEWABLE ENER. FRAMEWORK</t>
  </si>
  <si>
    <t xml:space="preserve"> 24.06.2013 </t>
  </si>
  <si>
    <t>FRANCE</t>
  </si>
  <si>
    <t>FRANCE-09</t>
  </si>
  <si>
    <t>WATER TREATMENT PLANT OF LAHOR</t>
  </si>
  <si>
    <t xml:space="preserve"> 30.06.2017 </t>
  </si>
  <si>
    <t>200365882(NR)</t>
  </si>
  <si>
    <t>SUB-STATION GHAKKAR</t>
  </si>
  <si>
    <t>GERMANY</t>
  </si>
  <si>
    <t>NORTHERN AREA HEALTH DEV(NAHD)</t>
  </si>
  <si>
    <t>HEALTH &amp; NUTRITION</t>
  </si>
  <si>
    <t>200866533-1</t>
  </si>
  <si>
    <t>LIVELIHOOD SUPP. &amp; COMM. INFRA</t>
  </si>
  <si>
    <t>GERM-1</t>
  </si>
  <si>
    <t>KEYAL KHWAR HYDROPOWER PROJ</t>
  </si>
  <si>
    <t xml:space="preserve"> 31.12.2014 </t>
  </si>
  <si>
    <t>GERM-2</t>
  </si>
  <si>
    <t>SUBSTATION GHAZI ROAD</t>
  </si>
  <si>
    <t>IBRD</t>
  </si>
  <si>
    <t>WATER</t>
  </si>
  <si>
    <t>IDA</t>
  </si>
  <si>
    <t>AJK</t>
  </si>
  <si>
    <t>PPAF</t>
  </si>
  <si>
    <t xml:space="preserve"> 31.01.2015 </t>
  </si>
  <si>
    <t>2PAK0124</t>
  </si>
  <si>
    <t>RAILWAYS DEV. PROJECT (P-III)</t>
  </si>
  <si>
    <t>IDB</t>
  </si>
  <si>
    <t>IDN</t>
  </si>
  <si>
    <t>PAK-116</t>
  </si>
  <si>
    <t>EQ IN SHANGLA &amp; KOHISTAN (ERRA</t>
  </si>
  <si>
    <t>PAK-125</t>
  </si>
  <si>
    <t>CONS. KHANWAL-MULTAN MOTORWAY</t>
  </si>
  <si>
    <t>PAK-128</t>
  </si>
  <si>
    <t>CONST TEACHING HOSPITAL NUST</t>
  </si>
  <si>
    <t>PAK-129</t>
  </si>
  <si>
    <t>EQUP. TEACHING HOSPITAL NUST</t>
  </si>
  <si>
    <t>IFAD</t>
  </si>
  <si>
    <t xml:space="preserve"> 30.06.2015 </t>
  </si>
  <si>
    <t>ITALY</t>
  </si>
  <si>
    <t>PK-P-59</t>
  </si>
  <si>
    <t>PUNJAB IRRIG. SYSTEM IMPRO. PR</t>
  </si>
  <si>
    <t xml:space="preserve"> 24.10.2017 </t>
  </si>
  <si>
    <t>JAPAN</t>
  </si>
  <si>
    <t>PK-P54</t>
  </si>
  <si>
    <t>LOAD DISPATCH SYSTEM UPGRADE P</t>
  </si>
  <si>
    <t>PK-P55</t>
  </si>
  <si>
    <t>INDUS HIGHWAY CONSTRUCTION</t>
  </si>
  <si>
    <t>PK-P56</t>
  </si>
  <si>
    <t>DADU KHUZDAR TRANSMISION</t>
  </si>
  <si>
    <t>PK-P57</t>
  </si>
  <si>
    <t>EAST-WAST IMPROV. PROJ(N70)</t>
  </si>
  <si>
    <t>PK-P58</t>
  </si>
  <si>
    <t>PUNJAB TRANS. LINES AND GRID</t>
  </si>
  <si>
    <t>PK-P61</t>
  </si>
  <si>
    <t>NATIONAL TRAN. LINES AND GRID</t>
  </si>
  <si>
    <t>KOREA</t>
  </si>
  <si>
    <t>KWD</t>
  </si>
  <si>
    <t>KUWAIT</t>
  </si>
  <si>
    <t>LYARI EXPRESSWAY PROJECT</t>
  </si>
  <si>
    <t>RECONS. OF HIGH. EDU. INST. EQ</t>
  </si>
  <si>
    <t>OPEC FUND</t>
  </si>
  <si>
    <t>1134-P</t>
  </si>
  <si>
    <t>INST. OF EMERGING TECH LHR PRO</t>
  </si>
  <si>
    <t>1205-P</t>
  </si>
  <si>
    <t>GOLAN GOL HYDROPOWER PROJECT</t>
  </si>
  <si>
    <t xml:space="preserve"> 31.10.2014 </t>
  </si>
  <si>
    <t>899-P</t>
  </si>
  <si>
    <t>PROVINCIAL ROAD SECTOR  DEV.</t>
  </si>
  <si>
    <t>SAR</t>
  </si>
  <si>
    <t>GOLEN GOL HYDROPOWER PROJ</t>
  </si>
  <si>
    <t>SAUDI ARABIA</t>
  </si>
  <si>
    <t>11/506</t>
  </si>
  <si>
    <t>NEELUM JHELUM HYDROPOWER PROJ</t>
  </si>
  <si>
    <t xml:space="preserve"> 31.12.2017 </t>
  </si>
  <si>
    <t>CABINET</t>
  </si>
  <si>
    <t>EU</t>
  </si>
  <si>
    <t>AIDCO/2007/0184</t>
  </si>
  <si>
    <t>EDU. SECTOR REFORMS PROG(NWFP)</t>
  </si>
  <si>
    <t>ASIE-2005/17640</t>
  </si>
  <si>
    <t>COMBAT ABUSIVE CHILD LABOUR-II</t>
  </si>
  <si>
    <t>ASIE/2008/19952</t>
  </si>
  <si>
    <t>SUPPORT TECH. &amp; VOCATIONAL EDU</t>
  </si>
  <si>
    <t>ASIE/2008/19974</t>
  </si>
  <si>
    <t>IMP. LIVELIHOODS RENEWABLE ENG</t>
  </si>
  <si>
    <t>ASIE/2008/20199</t>
  </si>
  <si>
    <t>SUPP. RURAL DEV. &amp; NATURAL RES</t>
  </si>
  <si>
    <t>STUDIES &amp; EXPERTS FUNDS VI</t>
  </si>
  <si>
    <t>PLANNIN &amp; DEVELOPMEN</t>
  </si>
  <si>
    <t>SAFE BLOOD TRANSFUSION PROJ</t>
  </si>
  <si>
    <t>U.N.H.C.R</t>
  </si>
  <si>
    <t>KOICA-09</t>
  </si>
  <si>
    <t>GARMENT TECHN. CENT. AT KARAC</t>
  </si>
  <si>
    <t>TEXTILE INDUSTRY DIV</t>
  </si>
  <si>
    <t>NOK</t>
  </si>
  <si>
    <t>NORWAY</t>
  </si>
  <si>
    <t>201-2</t>
  </si>
  <si>
    <t>DEVELOPMENT PROJS IN BALOCHIST</t>
  </si>
  <si>
    <t>BALOCHISTAN</t>
  </si>
  <si>
    <t>GERM-2012</t>
  </si>
  <si>
    <t>HYDRO POW &amp; REN. ENER IN KPK</t>
  </si>
  <si>
    <t>5042-PAK</t>
  </si>
  <si>
    <t>SOCIAL SAFETY NET PROJECT</t>
  </si>
  <si>
    <t xml:space="preserve"> 31.07.2015 </t>
  </si>
  <si>
    <t>F-PAK-0873-98</t>
  </si>
  <si>
    <t>IMPORT OF SUADI GOODS (FERTILI</t>
  </si>
  <si>
    <t xml:space="preserve"> 29.12.2013 </t>
  </si>
  <si>
    <t>391-013</t>
  </si>
  <si>
    <t>QUICK IMPACT RECONS. OF FATA</t>
  </si>
  <si>
    <t>OMAN</t>
  </si>
  <si>
    <t>201-3</t>
  </si>
  <si>
    <t>GAWADAR NEW INT.  AIRPORT</t>
  </si>
  <si>
    <t>AFGHAN R.R.A.</t>
  </si>
  <si>
    <t>FINANCIAL INCLUSION PRO. (FIP)</t>
  </si>
  <si>
    <t>ENERGY/POWER</t>
  </si>
  <si>
    <t>INDUSTRY &amp; COMMERCE</t>
  </si>
  <si>
    <t>10763-1</t>
  </si>
  <si>
    <t>POVERTY REDUCTION BUD SUPP -II</t>
  </si>
  <si>
    <t>MATERNAL NEWBORN &amp; CHILD HEALT</t>
  </si>
  <si>
    <t>PUNJAB EDUCATION SECTOR PROJ</t>
  </si>
  <si>
    <t>391-006-JAM01</t>
  </si>
  <si>
    <t>JAMSHORO THERM POW ST. REPAIR</t>
  </si>
  <si>
    <t>391-006-MUZ01</t>
  </si>
  <si>
    <t>MUZAFFARGARH THERM POW ST REPA</t>
  </si>
  <si>
    <t>391-AAG-011-02</t>
  </si>
  <si>
    <t>MALAKIND RECON. &amp; RECOVERY PRO</t>
  </si>
  <si>
    <t>HIGHER EDUCATION COM</t>
  </si>
  <si>
    <t>391-G-04-1023</t>
  </si>
  <si>
    <t>MERIT AND NEEDS-BASED SHCOL.PR</t>
  </si>
  <si>
    <t>Type of Aid</t>
  </si>
  <si>
    <t>Loan</t>
  </si>
  <si>
    <t>Grant</t>
  </si>
  <si>
    <t>CHINA</t>
  </si>
  <si>
    <t>CANADA</t>
  </si>
  <si>
    <t>USA</t>
  </si>
  <si>
    <t>Kind of Aid</t>
  </si>
  <si>
    <t>PROJECT</t>
  </si>
  <si>
    <t>Donor</t>
  </si>
  <si>
    <t>Signing Date</t>
  </si>
  <si>
    <t>Closing Date</t>
  </si>
  <si>
    <t>Base Currency [BC]</t>
  </si>
  <si>
    <t>Amount Committed in BC</t>
  </si>
  <si>
    <t xml:space="preserve"> Economic Sector</t>
  </si>
  <si>
    <t>Executing Agency</t>
  </si>
  <si>
    <t>Financing Source</t>
  </si>
  <si>
    <t>ASIE/2008/19792</t>
  </si>
  <si>
    <t>TRADE RELATED TECH. ASSIS PROG</t>
  </si>
  <si>
    <t>MULTILATERAL</t>
  </si>
  <si>
    <t>TRANSPORT &amp; COMMUNICATIONS</t>
  </si>
  <si>
    <t>STRENGTHENING NATIONAL STATIST</t>
  </si>
  <si>
    <t xml:space="preserve"> 31.10.2013 </t>
  </si>
  <si>
    <t>STATISTICS</t>
  </si>
  <si>
    <t>BILATERAL</t>
  </si>
  <si>
    <t>Grand Total</t>
  </si>
  <si>
    <t>PARTICULARS</t>
  </si>
  <si>
    <t>P. No.</t>
  </si>
  <si>
    <t>Norway</t>
  </si>
  <si>
    <t>Commitments &amp; Disbursements</t>
  </si>
  <si>
    <t>Oman</t>
  </si>
  <si>
    <t>Source &amp; Donor - wise Commitments</t>
  </si>
  <si>
    <t>OPEC</t>
  </si>
  <si>
    <t>Source , Donor &amp; Purpose - wise Commitments</t>
  </si>
  <si>
    <t>Saudi Arabia</t>
  </si>
  <si>
    <t>Purpose &amp; Type - wise Disbursement</t>
  </si>
  <si>
    <t>Earthquake R.A.</t>
  </si>
  <si>
    <t>France</t>
  </si>
  <si>
    <t>Germany</t>
  </si>
  <si>
    <t>Italy</t>
  </si>
  <si>
    <t>Tokyo Pledges</t>
  </si>
  <si>
    <t>Japan</t>
  </si>
  <si>
    <t>Korea</t>
  </si>
  <si>
    <t>Kuwait</t>
  </si>
  <si>
    <t>[ $ Million]</t>
  </si>
  <si>
    <t>GRANTS</t>
  </si>
  <si>
    <t>LOANS</t>
  </si>
  <si>
    <t>TOTAL</t>
  </si>
  <si>
    <t>COMMITMENTS</t>
  </si>
  <si>
    <t>DISBURSEMENTS</t>
  </si>
  <si>
    <t>SOURCE &amp; DONOR-WISE</t>
  </si>
  <si>
    <t xml:space="preserve">COMMITMENTS OF FOREIGN ECONOMIC ASSISTANCE </t>
  </si>
  <si>
    <t>Type    of    Aid</t>
  </si>
  <si>
    <t>BILATERAL Total</t>
  </si>
  <si>
    <t>MULTILATERAL Total</t>
  </si>
  <si>
    <t xml:space="preserve">SOURCE, DONOR &amp; PURPOSE-WISE </t>
  </si>
  <si>
    <t>SOURCE, DONOR, PURPOSE &amp; TYPE-WISE</t>
  </si>
  <si>
    <t>Grant Total</t>
  </si>
  <si>
    <t>Loan Total</t>
  </si>
  <si>
    <t>BOP/Cash</t>
  </si>
  <si>
    <t>COMMITMENTS OF FOREIGN ECONOMIC ASSISTANCE</t>
  </si>
  <si>
    <t>[$ Million]</t>
  </si>
  <si>
    <t>BOP/CASH Total</t>
  </si>
  <si>
    <t>EARTHQUAKE R.A. Total</t>
  </si>
  <si>
    <t>TOKYO PLEDGES Total</t>
  </si>
  <si>
    <t>PROJECT Total</t>
  </si>
  <si>
    <t>SOURCE  &amp;  TYPE - WISE</t>
  </si>
  <si>
    <t>Data</t>
  </si>
  <si>
    <t>SOURCE  &amp;  DONOR - WISE</t>
  </si>
  <si>
    <t>DISBURSEMENT OF FOREIGN ECONOMIC ASSISTANCE</t>
  </si>
  <si>
    <t>SOURCE, TYPE  &amp;  PURPOSE - WISE</t>
  </si>
  <si>
    <t>PURPOSE &amp; TYPE - WISE</t>
  </si>
  <si>
    <t>[ $ Million ]</t>
  </si>
  <si>
    <t>Amount                Committed                       in                                     BC</t>
  </si>
  <si>
    <t>PROJECT AID</t>
  </si>
  <si>
    <t>ASIE/2010/022-3</t>
  </si>
  <si>
    <t>TRADE RELATED TECH. ASSIS. III</t>
  </si>
  <si>
    <t>DONOR</t>
  </si>
  <si>
    <t>PROJECT AID Total</t>
  </si>
  <si>
    <t>FLOODS-2010 - CDC</t>
  </si>
  <si>
    <t>PAK-134</t>
  </si>
  <si>
    <t>NEELUM JHELUM HYDROPOWER PLANT</t>
  </si>
  <si>
    <t>PK-P62</t>
  </si>
  <si>
    <t>IDB(ST) Total</t>
  </si>
  <si>
    <t>Source , Type &amp; Purpose- wise Commitments</t>
  </si>
  <si>
    <t>Purpose &amp; Type - wise Commitments</t>
  </si>
  <si>
    <t>Source , Donor &amp; Purpose - wise Disbursements</t>
  </si>
  <si>
    <t>11</t>
  </si>
  <si>
    <t>U.K</t>
  </si>
  <si>
    <t>COMMON [K.P, PUNJAB]</t>
  </si>
  <si>
    <t>COMMON [WAPDA, PROV]</t>
  </si>
  <si>
    <t>2975-PAK(SF)</t>
  </si>
  <si>
    <t>SINDH CITIES IMPROV. INVESTMNT</t>
  </si>
  <si>
    <t>2976-PAK(SF)</t>
  </si>
  <si>
    <t>SINDH CITIES IMPRT INVEST PRO</t>
  </si>
  <si>
    <t>CHINA-GR-2012-1</t>
  </si>
  <si>
    <t>ECONOMIC AND TECHNICALCOOPERAT</t>
  </si>
  <si>
    <t>COMMON(BALOCHTN,K.P)</t>
  </si>
  <si>
    <t>KHYBER PAKHTUNKHWA</t>
  </si>
  <si>
    <t>ASIE/2012/023-5</t>
  </si>
  <si>
    <t>PUB FIN MAN SUPP PROG- PFM-SPP</t>
  </si>
  <si>
    <t xml:space="preserve"> 11.03.2015 </t>
  </si>
  <si>
    <t>CPK-1022-01P-GR</t>
  </si>
  <si>
    <t>TA TO HYDRO-ELECTRIC BOARD,AJK</t>
  </si>
  <si>
    <t>K.P EQUIPMENT BASIC HEALTH PRO</t>
  </si>
  <si>
    <t>HIV/AIDS, BLOOD SAFETY</t>
  </si>
  <si>
    <t>K.P TB CONTROL PROGRAM (P-II)</t>
  </si>
  <si>
    <t>REPRODUCTIVE HEALTH, PHASE-I</t>
  </si>
  <si>
    <t>REPRODUCTIVE HEALTH, PHASE-II</t>
  </si>
  <si>
    <t>10224(GTZ)</t>
  </si>
  <si>
    <t>K.P EDU. SECTOR DEV. PROGRAM.</t>
  </si>
  <si>
    <t>COMMON [K.P, FATA]</t>
  </si>
  <si>
    <t>5079-PAK</t>
  </si>
  <si>
    <t>TARBELA 4TH EXTEN. HYDPOW PROJ</t>
  </si>
  <si>
    <t>NHRCD</t>
  </si>
  <si>
    <t>AID11/003/00</t>
  </si>
  <si>
    <t>ITALIAN SUPP, CITIZEN  DAMAGE</t>
  </si>
  <si>
    <t>K.P EMERGENCY ROAD REHAB, PROJ</t>
  </si>
  <si>
    <t>NOR2012</t>
  </si>
  <si>
    <t>NORWAY GRANT ASSIST, BEIP KPK</t>
  </si>
  <si>
    <t>13/599</t>
  </si>
  <si>
    <t>NEELUM JHELUM HYDRO POW. PROJ</t>
  </si>
  <si>
    <t>203029(BISP)</t>
  </si>
  <si>
    <t>BENAZIR INCOME SUPPORT PROGRAM</t>
  </si>
  <si>
    <t xml:space="preserve"> 30.06.2020 </t>
  </si>
  <si>
    <t>BISP</t>
  </si>
  <si>
    <t>UK-13-202488</t>
  </si>
  <si>
    <t>PROVINCIAL HEALTH &amp; NUTRITION</t>
  </si>
  <si>
    <t>UK-13-KP-SNG</t>
  </si>
  <si>
    <t>UK SUB NAT GOV PRGME</t>
  </si>
  <si>
    <t>UK-13-PEF</t>
  </si>
  <si>
    <t>PROVISION TEXTBOOKS  PUN EDU</t>
  </si>
  <si>
    <t>UK-13-PESP2</t>
  </si>
  <si>
    <t>PUNJ EDU SEC PRGME2</t>
  </si>
  <si>
    <t xml:space="preserve"> 30.06.2019 </t>
  </si>
  <si>
    <t>391-010</t>
  </si>
  <si>
    <t>FATA DEVELOPMENT PROG.</t>
  </si>
  <si>
    <t>391-010-01</t>
  </si>
  <si>
    <t>FATA DEVELOPMENT PROGRAM</t>
  </si>
  <si>
    <t>391-010-02</t>
  </si>
  <si>
    <t>FATA DEVELOPMENT PROGRAM-04</t>
  </si>
  <si>
    <t>391-PEPA-10-DG</t>
  </si>
  <si>
    <t>PEPA DEMOCRACY AND GOVERNANCE</t>
  </si>
  <si>
    <t>391-PEPA-10-EDU</t>
  </si>
  <si>
    <t>PEPA EDUCATION</t>
  </si>
  <si>
    <t>391-PEPA-10-ENR</t>
  </si>
  <si>
    <t>PEPA ENERGY</t>
  </si>
  <si>
    <t>391PEPA-10-FATA</t>
  </si>
  <si>
    <t>PEPA FATA</t>
  </si>
  <si>
    <t>391-PEPA-10-KPK</t>
  </si>
  <si>
    <t>PEPA KPK</t>
  </si>
  <si>
    <t>PEPA-FATA-DEC10</t>
  </si>
  <si>
    <t>PEPA FATA DEC-10</t>
  </si>
  <si>
    <t>PEPA-KPK-DEC10</t>
  </si>
  <si>
    <t>PEPA-KPK DEC-10</t>
  </si>
  <si>
    <t>US-DOD-12</t>
  </si>
  <si>
    <t>USAID+DOD PESHAWAR</t>
  </si>
  <si>
    <t>US-MUNICIPAL-12</t>
  </si>
  <si>
    <t>MUNICIPAL SERVICES PROGRAM</t>
  </si>
  <si>
    <t>COMMON [SINDH,K.P]</t>
  </si>
  <si>
    <t>US-SBEP-11</t>
  </si>
  <si>
    <t>SINDH BASIC EDUCATION PROGRAM</t>
  </si>
  <si>
    <t>KIND OF AID, PURPOSE &amp; SECTOR - WISE</t>
  </si>
  <si>
    <t>14</t>
  </si>
  <si>
    <t>Kind of Aid, Purpose &amp; Sector - wise Commitments</t>
  </si>
  <si>
    <t>Source &amp; Type - wise Disbursements</t>
  </si>
  <si>
    <t>Kind of Aid, Purpose &amp; Sector - wise Disbursements</t>
  </si>
  <si>
    <t>C O N T E N T S</t>
  </si>
  <si>
    <t xml:space="preserve">C: Details of  Commitments &amp; Disbursements </t>
  </si>
  <si>
    <t>Total</t>
  </si>
  <si>
    <t>DISBURSEMENTS OF FOREIGN ECONOMIC ASSISTANCE</t>
  </si>
  <si>
    <t xml:space="preserve">A: Summaries of Commitments &amp; Disbursements </t>
  </si>
  <si>
    <t>B: Details of Fresh Commitments</t>
  </si>
  <si>
    <t>SOURCE, DONOR, PURPOSE &amp; TYPE WISE</t>
  </si>
  <si>
    <t>2972-PAK</t>
  </si>
  <si>
    <t>POWER DISTR. ENHANCEMENT</t>
  </si>
  <si>
    <t>3049-PAK(SF)</t>
  </si>
  <si>
    <t>SOCIAL PROTECTION DEV. PROJECT</t>
  </si>
  <si>
    <t>ASIE/12/023-516</t>
  </si>
  <si>
    <t>SUPP TO DEMOC. INST. &amp; PROM HR</t>
  </si>
  <si>
    <t xml:space="preserve"> 18.09.2015 </t>
  </si>
  <si>
    <t>ASIE/12/023-634</t>
  </si>
  <si>
    <t>KP DIST. GOVERNANCE &amp; COMM DEV</t>
  </si>
  <si>
    <t>2013-EU-0678</t>
  </si>
  <si>
    <t>KEYAL KHWAR HYROPOWER PROJECT</t>
  </si>
  <si>
    <t xml:space="preserve"> 26.11.2018 </t>
  </si>
  <si>
    <t xml:space="preserve"> 11.12.2014 </t>
  </si>
  <si>
    <t>GREEN STAR</t>
  </si>
  <si>
    <t>KFW-2013</t>
  </si>
  <si>
    <t>HARPO HYDROPOW PROJ GILGIT-BAL</t>
  </si>
  <si>
    <t>REVENUE DIVISION</t>
  </si>
  <si>
    <t>SOUTHERN PUNJAB POVERTY A PROJ</t>
  </si>
  <si>
    <t>JAPAN-2013</t>
  </si>
  <si>
    <t>IMPROVEMENT OF AIRPORT SECURIT</t>
  </si>
  <si>
    <t xml:space="preserve"> 30.09.2017 </t>
  </si>
  <si>
    <t>C.A.A</t>
  </si>
  <si>
    <t>1532-P</t>
  </si>
  <si>
    <t>SCB(LONDON)</t>
  </si>
  <si>
    <t>BC-BLA201401</t>
  </si>
  <si>
    <t>KARACHI NUCLEAR POW PROJ K2-3</t>
  </si>
  <si>
    <t>SOCIAL HEALTH PROTECTION IN KP</t>
  </si>
  <si>
    <t>CAPACITY BUILDING MEASURESNRSP</t>
  </si>
  <si>
    <t>NRSP</t>
  </si>
  <si>
    <t>REPRODUCTIVE HEALTH, EXTPH-II</t>
  </si>
  <si>
    <t>837-PK</t>
  </si>
  <si>
    <t>GWADER-LASBLA LIVLIHOD SPOR PR</t>
  </si>
  <si>
    <t xml:space="preserve"> 30.09.2019 </t>
  </si>
  <si>
    <t>14/609</t>
  </si>
  <si>
    <t>GOLAN GOL HYDROPOWER PROJ GGHP</t>
  </si>
  <si>
    <t>SUISSE AG,UBL,ABL</t>
  </si>
  <si>
    <t>COMMERCIAL BANKS</t>
  </si>
  <si>
    <t>SHORT TERM</t>
  </si>
  <si>
    <t>SHORT TERM Total</t>
  </si>
  <si>
    <t>COMMERCIAL BANKS Total</t>
  </si>
  <si>
    <t>Short Term</t>
  </si>
  <si>
    <t xml:space="preserve"> 14.01.2024 </t>
  </si>
  <si>
    <t>CHINA-IF-2013</t>
  </si>
  <si>
    <t>EDUCATIONAL PURPOSE PROJECTS</t>
  </si>
  <si>
    <t>PAK-0145</t>
  </si>
  <si>
    <t>BASIC EDUCATION FOR ALL PROJ</t>
  </si>
  <si>
    <t>PAK-0144</t>
  </si>
  <si>
    <t>BASIC EDUCATION FOR ALL PROJEC</t>
  </si>
  <si>
    <t>CPK1030-01N</t>
  </si>
  <si>
    <t>HYDROPOWER TRAINING INST(HPTI)</t>
  </si>
  <si>
    <t>SOCIAL HEALTH PROTECTION (GB)</t>
  </si>
  <si>
    <t>FRANCE Total</t>
  </si>
  <si>
    <t>Type 
of 
Aid</t>
  </si>
  <si>
    <t>Financing
 Source</t>
  </si>
  <si>
    <t xml:space="preserve"> 31.07.2018 </t>
  </si>
  <si>
    <t xml:space="preserve"> 25.06.2014 </t>
  </si>
  <si>
    <t>ASIE/13/024-616</t>
  </si>
  <si>
    <t>KP EDU SEC PLAN SUPP PROG</t>
  </si>
  <si>
    <t>ASIE/13/024-662</t>
  </si>
  <si>
    <t>CITIZ. JUST. AND PEACE PR0G,KP</t>
  </si>
  <si>
    <t>PAK-0148</t>
  </si>
  <si>
    <t>SUPPORT TO THE BASIC EDUCATION</t>
  </si>
  <si>
    <t xml:space="preserve"> 11.06.2014 </t>
  </si>
  <si>
    <t>PK-C21</t>
  </si>
  <si>
    <t>ENERGY SECTOR REFOR PROG LOAN</t>
  </si>
  <si>
    <t>SA2014EQ</t>
  </si>
  <si>
    <t>ADD. FIN. ASSIST FOR ERRA PROJ</t>
  </si>
  <si>
    <t xml:space="preserve"> 17.12.2010 </t>
  </si>
  <si>
    <t xml:space="preserve"> 29.05.2012 </t>
  </si>
  <si>
    <t xml:space="preserve"> 05.07.2013 </t>
  </si>
  <si>
    <t xml:space="preserve"> 26.11.2013 </t>
  </si>
  <si>
    <t xml:space="preserve"> 24.11.2009 </t>
  </si>
  <si>
    <t xml:space="preserve"> 27.12.2010 </t>
  </si>
  <si>
    <t xml:space="preserve"> 20.12.2010 </t>
  </si>
  <si>
    <t xml:space="preserve"> 29.12.2008 </t>
  </si>
  <si>
    <t xml:space="preserve"> 18.09.2013 </t>
  </si>
  <si>
    <t xml:space="preserve"> 24.09.2013 </t>
  </si>
  <si>
    <t xml:space="preserve"> 12.05.2014 </t>
  </si>
  <si>
    <t xml:space="preserve"> 28.08.2009 </t>
  </si>
  <si>
    <t xml:space="preserve"> 24.06.2011 </t>
  </si>
  <si>
    <t xml:space="preserve"> 13.02.2012 </t>
  </si>
  <si>
    <t xml:space="preserve"> 11.03.2013 </t>
  </si>
  <si>
    <t xml:space="preserve"> 02.12.2006 </t>
  </si>
  <si>
    <t xml:space="preserve"> 06.07.2012 </t>
  </si>
  <si>
    <t xml:space="preserve"> 17.12.2013 </t>
  </si>
  <si>
    <t>CPK101401R</t>
  </si>
  <si>
    <t>CREDIT FACILITY AGREEM. FRANCE</t>
  </si>
  <si>
    <t xml:space="preserve"> 02.04.2014 </t>
  </si>
  <si>
    <t xml:space="preserve"> 31.12.2019 </t>
  </si>
  <si>
    <t>CPK1028-01-W</t>
  </si>
  <si>
    <t>1ST TRANCHE OF MOHMAND DAM</t>
  </si>
  <si>
    <t xml:space="preserve"> 11.12.2009 </t>
  </si>
  <si>
    <t xml:space="preserve"> 02.01.2006 </t>
  </si>
  <si>
    <t xml:space="preserve"> 25.11.1998 </t>
  </si>
  <si>
    <t xml:space="preserve"> 29.09.2006 </t>
  </si>
  <si>
    <t xml:space="preserve"> 28.11.2006 </t>
  </si>
  <si>
    <t xml:space="preserve"> 02.02.2007 </t>
  </si>
  <si>
    <t xml:space="preserve"> 23.12.2010 </t>
  </si>
  <si>
    <t xml:space="preserve"> 15.07.2011 </t>
  </si>
  <si>
    <t xml:space="preserve"> 02.10.2013 </t>
  </si>
  <si>
    <t xml:space="preserve"> 22.12.2009 </t>
  </si>
  <si>
    <t xml:space="preserve"> 11.06.2010 </t>
  </si>
  <si>
    <t xml:space="preserve"> 30.11.2011 </t>
  </si>
  <si>
    <t xml:space="preserve"> 22.01.2014 </t>
  </si>
  <si>
    <t xml:space="preserve"> 14.12.2004 </t>
  </si>
  <si>
    <t xml:space="preserve"> 22.06.2012 </t>
  </si>
  <si>
    <t xml:space="preserve"> 15.07.2004 </t>
  </si>
  <si>
    <t xml:space="preserve"> 11.11.2008 </t>
  </si>
  <si>
    <t xml:space="preserve"> 11.12.2008 </t>
  </si>
  <si>
    <t xml:space="preserve"> 24.12.2013 </t>
  </si>
  <si>
    <t xml:space="preserve"> 12.04.2012 </t>
  </si>
  <si>
    <t xml:space="preserve"> 14.01.2011 </t>
  </si>
  <si>
    <t xml:space="preserve"> 03.07.2008 </t>
  </si>
  <si>
    <t xml:space="preserve"> 04.03.2008 </t>
  </si>
  <si>
    <t xml:space="preserve"> 16.12.2009 </t>
  </si>
  <si>
    <t xml:space="preserve"> 31.10.2009 </t>
  </si>
  <si>
    <t xml:space="preserve"> 02.11.2012 </t>
  </si>
  <si>
    <t xml:space="preserve"> 28.07.2010 </t>
  </si>
  <si>
    <t xml:space="preserve"> 05.08.2010 </t>
  </si>
  <si>
    <t xml:space="preserve"> 14.06.2011 </t>
  </si>
  <si>
    <t xml:space="preserve"> 27.02.2012 </t>
  </si>
  <si>
    <t xml:space="preserve"> 15.03.2013 </t>
  </si>
  <si>
    <t xml:space="preserve"> 01.03.2013 </t>
  </si>
  <si>
    <t xml:space="preserve"> 18.02.2013 </t>
  </si>
  <si>
    <t xml:space="preserve"> 22.03.2013 </t>
  </si>
  <si>
    <t xml:space="preserve"> 04.03.2014 </t>
  </si>
  <si>
    <t xml:space="preserve"> 04.06.2008 </t>
  </si>
  <si>
    <t xml:space="preserve"> 05.10.2007 </t>
  </si>
  <si>
    <t xml:space="preserve"> 22.06.2007 </t>
  </si>
  <si>
    <t xml:space="preserve"> 04.06.2014 </t>
  </si>
  <si>
    <t xml:space="preserve"> 10.08.2005 </t>
  </si>
  <si>
    <t xml:space="preserve"> 15.12.2006 </t>
  </si>
  <si>
    <t xml:space="preserve"> 03.05.2008 </t>
  </si>
  <si>
    <t xml:space="preserve"> 31.03.2010 </t>
  </si>
  <si>
    <t xml:space="preserve"> 22.02.2011 </t>
  </si>
  <si>
    <t xml:space="preserve"> 15.08.2011 </t>
  </si>
  <si>
    <t xml:space="preserve"> 11.01.2005 </t>
  </si>
  <si>
    <t xml:space="preserve"> 04.01.2010 </t>
  </si>
  <si>
    <t xml:space="preserve"> 03.06.2008 </t>
  </si>
  <si>
    <t xml:space="preserve"> 10.11.2009 </t>
  </si>
  <si>
    <t xml:space="preserve"> 26.09.2013 </t>
  </si>
  <si>
    <t xml:space="preserve"> 17.02.2014 </t>
  </si>
  <si>
    <t xml:space="preserve"> 16.01.2007 </t>
  </si>
  <si>
    <t xml:space="preserve"> 29.11.2008 </t>
  </si>
  <si>
    <t xml:space="preserve"> 29.04.2010 </t>
  </si>
  <si>
    <t xml:space="preserve"> 18.01.2012 </t>
  </si>
  <si>
    <t xml:space="preserve"> 08.05.2013 </t>
  </si>
  <si>
    <t xml:space="preserve"> 25.11.2013 </t>
  </si>
  <si>
    <t xml:space="preserve"> 09.06.2011 </t>
  </si>
  <si>
    <t xml:space="preserve"> 21.10.2011 </t>
  </si>
  <si>
    <t xml:space="preserve"> 26.03.2012 </t>
  </si>
  <si>
    <t xml:space="preserve"> 31.01.2013 </t>
  </si>
  <si>
    <t xml:space="preserve"> 28.01.2011 </t>
  </si>
  <si>
    <t xml:space="preserve"> 09.09.2013 </t>
  </si>
  <si>
    <t xml:space="preserve"> 22.05.2013 </t>
  </si>
  <si>
    <t xml:space="preserve"> 18.06.2009 </t>
  </si>
  <si>
    <t xml:space="preserve"> 17.08.2007 </t>
  </si>
  <si>
    <t xml:space="preserve"> 23.02.2010 </t>
  </si>
  <si>
    <t xml:space="preserve"> 24.06.2010 </t>
  </si>
  <si>
    <t xml:space="preserve"> 30.06.2011 </t>
  </si>
  <si>
    <t xml:space="preserve"> 13.10.2009 </t>
  </si>
  <si>
    <t xml:space="preserve"> 03.08.2011 </t>
  </si>
  <si>
    <t xml:space="preserve"> 23.04.2001 </t>
  </si>
  <si>
    <t xml:space="preserve"> 06.09.2007 </t>
  </si>
  <si>
    <t xml:space="preserve"> 04.11.2008 </t>
  </si>
  <si>
    <t xml:space="preserve"> 11.10.2013 </t>
  </si>
  <si>
    <t xml:space="preserve"> 10.09.2002 </t>
  </si>
  <si>
    <t xml:space="preserve"> 29.12.2011 </t>
  </si>
  <si>
    <t xml:space="preserve"> 25.03.2010 </t>
  </si>
  <si>
    <t xml:space="preserve"> 30.09.2007 </t>
  </si>
  <si>
    <t xml:space="preserve"> 22.09.2008 </t>
  </si>
  <si>
    <t xml:space="preserve"> 30.09.2009 </t>
  </si>
  <si>
    <t xml:space="preserve"> 10.03.2011 </t>
  </si>
  <si>
    <t xml:space="preserve"> 17.12.2009 </t>
  </si>
  <si>
    <t xml:space="preserve"> 02.07.2004 </t>
  </si>
  <si>
    <t xml:space="preserve"> 30.09.2010 </t>
  </si>
  <si>
    <t xml:space="preserve"> 15.09.2012 </t>
  </si>
  <si>
    <t xml:space="preserve"> 09.02.2012 </t>
  </si>
  <si>
    <t xml:space="preserve"> 21.09.2011 </t>
  </si>
  <si>
    <t>Grand
Total</t>
  </si>
  <si>
    <t>Loan
Total</t>
  </si>
  <si>
    <t>Type
of
Aid</t>
  </si>
  <si>
    <t>3096-PAK</t>
  </si>
  <si>
    <t>POW DISTR ENHAN INVES PROG PR4</t>
  </si>
  <si>
    <t>UK-14-204024</t>
  </si>
  <si>
    <t>BOP -STABILITY &amp; GROWTH PROG</t>
  </si>
  <si>
    <t xml:space="preserve"> 26.09.2014 </t>
  </si>
  <si>
    <t>391-PEPA-10-AGR</t>
  </si>
  <si>
    <t>PEPA AGRICULTURE</t>
  </si>
  <si>
    <t>COMMON[CTTI &amp; COMMU]</t>
  </si>
  <si>
    <t>CHINA-GCL-2014</t>
  </si>
  <si>
    <t xml:space="preserve"> 08.11.2014 </t>
  </si>
  <si>
    <t>COMMUNICATIONS</t>
  </si>
  <si>
    <t>EAD</t>
  </si>
  <si>
    <t>CHINA-ETC-13</t>
  </si>
  <si>
    <t>ECO. &amp; TECHNICAL COOPERATION</t>
  </si>
  <si>
    <t xml:space="preserve"> 22.05.2017 </t>
  </si>
  <si>
    <t>CHINA-ETC-2014</t>
  </si>
  <si>
    <t>ECONOMIC &amp;TECHNICAL COOPERATIO</t>
  </si>
  <si>
    <t>391-PEPA-10-EG</t>
  </si>
  <si>
    <t>PEPA ECONOMIC OPPORTUNITY</t>
  </si>
  <si>
    <t>NHSRC</t>
  </si>
  <si>
    <t>PROVINCIAL M/OHEALTH</t>
  </si>
  <si>
    <t>5536-PAK</t>
  </si>
  <si>
    <t>ENHA. NUTRI. FOR MOTH &amp; CHILDR</t>
  </si>
  <si>
    <t>3160-PAK(SF)</t>
  </si>
  <si>
    <t>TRIMMU &amp; PANJNAD BAR IMP, PROJ</t>
  </si>
  <si>
    <t xml:space="preserve"> 05.12.2014 </t>
  </si>
  <si>
    <t xml:space="preserve"> 31.03.2021 </t>
  </si>
  <si>
    <t>3159-PAK</t>
  </si>
  <si>
    <t>TRIMU &amp; PANJNAD BARR IMP, PROJ</t>
  </si>
  <si>
    <t>UPGRAD.OF MECH SYS SEW &amp; DRAIN</t>
  </si>
  <si>
    <t xml:space="preserve"> 13.11.2014 </t>
  </si>
  <si>
    <t>SPL MED RANGE WEATH FOR (SMRFC</t>
  </si>
  <si>
    <t>SCIE &amp; TECH RESEARCH</t>
  </si>
  <si>
    <t>5494-PAK</t>
  </si>
  <si>
    <t>SINDH AGRICULTURAL GROWTH PROJ</t>
  </si>
  <si>
    <t xml:space="preserve"> 25.08.2014 </t>
  </si>
  <si>
    <t>3092-PAK(SF)</t>
  </si>
  <si>
    <t>JAMSHORO POWER GENERATION PROJ</t>
  </si>
  <si>
    <t>3090-PAK</t>
  </si>
  <si>
    <t>JAMSHORO POWER GEN.PROJECT</t>
  </si>
  <si>
    <t>3091-PAK</t>
  </si>
  <si>
    <t>JAMSHORO POWER GENERATION PRO.</t>
  </si>
  <si>
    <t>3203-PAK</t>
  </si>
  <si>
    <t>POWER TRANS ENHANCEMENT INVES,</t>
  </si>
  <si>
    <t xml:space="preserve"> 12.12.2014 </t>
  </si>
  <si>
    <t>PAK-0151</t>
  </si>
  <si>
    <t>600MW JAMSHORO COAL POWERPLANT</t>
  </si>
  <si>
    <t xml:space="preserve"> 25.06.2018 </t>
  </si>
  <si>
    <t>391-006-GUD01</t>
  </si>
  <si>
    <t>GUDDU THERM POW STATION REPAIR</t>
  </si>
  <si>
    <t>5497-PAK</t>
  </si>
  <si>
    <t>DASU HYDROPOWER STAGE I PROJEC</t>
  </si>
  <si>
    <t>5498-PAK</t>
  </si>
  <si>
    <t>DASU HYDROPOWER PROJ STAGEI</t>
  </si>
  <si>
    <t xml:space="preserve"> 30.06.2022 </t>
  </si>
  <si>
    <t>Floods 2010 - Others</t>
  </si>
  <si>
    <t>Floods 2010 - CDC</t>
  </si>
  <si>
    <t>K. Lugar</t>
  </si>
  <si>
    <t xml:space="preserve">Short 
Term </t>
  </si>
  <si>
    <t>3214-PAK(SF)</t>
  </si>
  <si>
    <t>PUBLIC SECT ENTERPRISE REFORM</t>
  </si>
  <si>
    <t xml:space="preserve"> 27.01.2015 </t>
  </si>
  <si>
    <t>France-10_(B87)</t>
  </si>
  <si>
    <t>WATER RESOURCES AT FAISALABAD</t>
  </si>
  <si>
    <t xml:space="preserve"> 13.02.2010 </t>
  </si>
  <si>
    <t>GILGIT BALTISTAN</t>
  </si>
  <si>
    <t>LIVESTOCK &amp; ACCESS TO MARKETS</t>
  </si>
  <si>
    <t xml:space="preserve"> 12.02.2015 </t>
  </si>
  <si>
    <t xml:space="preserve"> 12.08.2021 </t>
  </si>
  <si>
    <t xml:space="preserve"> 15.08.2021 </t>
  </si>
  <si>
    <t xml:space="preserve"> 28.01.2015 </t>
  </si>
  <si>
    <t>SECU.IMP.IN KARACHI &amp; BINQASIM</t>
  </si>
  <si>
    <t>Signing 
Date</t>
  </si>
  <si>
    <t>Closing 
Date</t>
  </si>
  <si>
    <t>3239-PAK(SF)</t>
  </si>
  <si>
    <t>FATA WATER RESOURCES DEV. PROJ</t>
  </si>
  <si>
    <t xml:space="preserve"> 17.04.2015 </t>
  </si>
  <si>
    <t xml:space="preserve"> 08.10.2014 </t>
  </si>
  <si>
    <t>GERMANY-2015-01</t>
  </si>
  <si>
    <t xml:space="preserve"> 27.05.2015 </t>
  </si>
  <si>
    <t>5409-PAK</t>
  </si>
  <si>
    <t>ELEC TRANSM&amp;TRADE PR CASA-1000</t>
  </si>
  <si>
    <t xml:space="preserve"> 11.05.2015 </t>
  </si>
  <si>
    <t>5556-PAK</t>
  </si>
  <si>
    <t>SINDH WATER SEC. IMP PROJ PH-I</t>
  </si>
  <si>
    <t xml:space="preserve"> 18.06.2015 </t>
  </si>
  <si>
    <t>ENERGY SAVING IN WAT SUPP LAHO</t>
  </si>
  <si>
    <t>PUMPING MACH.&amp;TERMINAL IN FSD</t>
  </si>
  <si>
    <t xml:space="preserve"> 11.07.2006 </t>
  </si>
  <si>
    <t>391-016-DOD</t>
  </si>
  <si>
    <t>KALAT-QUETTA-CHAMAN ROAD PROJE</t>
  </si>
  <si>
    <t>Sum of Undisbursed</t>
  </si>
  <si>
    <t>Central/Guaranteed</t>
  </si>
  <si>
    <t>0434-PAK(EF)</t>
  </si>
  <si>
    <t>NTCH INVEST. PROGRAM PROJECT-2</t>
  </si>
  <si>
    <t xml:space="preserve"> 01.09.2015 </t>
  </si>
  <si>
    <t xml:space="preserve"> 17.12.2017 </t>
  </si>
  <si>
    <t>0435-PAK(EF)</t>
  </si>
  <si>
    <t>NTCH INVEST. PROGRAM PROJECT-3</t>
  </si>
  <si>
    <t>3197-PAK</t>
  </si>
  <si>
    <t>NTC HIGHWAY INV. PROGRM PROJ-3</t>
  </si>
  <si>
    <t xml:space="preserve"> 30.09.2020 </t>
  </si>
  <si>
    <t>3264-PAK</t>
  </si>
  <si>
    <t>FLOOD EMER RECON &amp; RESILI PROJ</t>
  </si>
  <si>
    <t xml:space="preserve"> 09.07.2015 </t>
  </si>
  <si>
    <t xml:space="preserve"> 30.06.2018 </t>
  </si>
  <si>
    <t xml:space="preserve"> 08.10.2019 </t>
  </si>
  <si>
    <t>Guaranteed</t>
  </si>
  <si>
    <t>FIBER OPTIC CROS BORDER16(519)</t>
  </si>
  <si>
    <t xml:space="preserve"> 30.07.2015 </t>
  </si>
  <si>
    <t>DCI-ASIF2014/03</t>
  </si>
  <si>
    <t>SINDH UNION COUNCIL &amp; COM. ECO</t>
  </si>
  <si>
    <t xml:space="preserve"> 17.08.2015 </t>
  </si>
  <si>
    <t xml:space="preserve"> 17.08.2017 </t>
  </si>
  <si>
    <t>CPK-1031-02-R</t>
  </si>
  <si>
    <t>WARSAK REH. HYDROPOWER PROJECT</t>
  </si>
  <si>
    <t xml:space="preserve"> 22.09.2015 </t>
  </si>
  <si>
    <t>CPK-1031-01P</t>
  </si>
  <si>
    <t xml:space="preserve"> 31.08.2020 </t>
  </si>
  <si>
    <t>5604-PAK</t>
  </si>
  <si>
    <t>SINDH IRR. AGR. PROD. ENH. PRO</t>
  </si>
  <si>
    <t xml:space="preserve"> 31.12.2021 </t>
  </si>
  <si>
    <t>5630-PAK</t>
  </si>
  <si>
    <t>PUNJAB SKILLS DEVELOPMENT</t>
  </si>
  <si>
    <t>5686-PAK</t>
  </si>
  <si>
    <t>DISAS&amp;CLIMATE RESILLENCE IMP</t>
  </si>
  <si>
    <t>ITFC/PAK/0008</t>
  </si>
  <si>
    <t>MURABAH AGREEMENT 2015</t>
  </si>
  <si>
    <t xml:space="preserve"> 06.08.2015 </t>
  </si>
  <si>
    <t xml:space="preserve"> 31.01.2018 </t>
  </si>
  <si>
    <t>WEATHER SURVELLANCE RADAR, KAR</t>
  </si>
  <si>
    <t xml:space="preserve"> 08.07.2015 </t>
  </si>
  <si>
    <t xml:space="preserve"> 31.12.2020 </t>
  </si>
  <si>
    <t>Public Guarantee</t>
  </si>
  <si>
    <t>201165745-GERM</t>
  </si>
  <si>
    <t>REHAB. OF WARSAK HYD.POW PLANT</t>
  </si>
  <si>
    <t xml:space="preserve"> 16.09.2015 </t>
  </si>
  <si>
    <t>201365675-GERM</t>
  </si>
  <si>
    <t>REGIONAL INFRASTRUC. FUND, KP</t>
  </si>
  <si>
    <t>201468990-GERM</t>
  </si>
  <si>
    <t>REINTEG. &amp; REHAB. OF TDPS,FATA</t>
  </si>
  <si>
    <t>SRSP</t>
  </si>
  <si>
    <t>PBC-2015-18-360</t>
  </si>
  <si>
    <t>KARACHI NUCL POWER PROJ-K2-K3</t>
  </si>
  <si>
    <t xml:space="preserve"> 15.12.2015 </t>
  </si>
  <si>
    <t xml:space="preserve"> 03.06.2022 </t>
  </si>
  <si>
    <t>0440-PAK(EF)</t>
  </si>
  <si>
    <t>MOTORWAY M-4 GOJRA-SHRKT</t>
  </si>
  <si>
    <t xml:space="preserve"> 22.10.2015 </t>
  </si>
  <si>
    <t xml:space="preserve"> 31.05.2020 </t>
  </si>
  <si>
    <t>0482-PAK(EF)</t>
  </si>
  <si>
    <t>MOTORWAY M4-GOJRA-SHRKOT-KHWAL</t>
  </si>
  <si>
    <t xml:space="preserve"> 20.06.2016 </t>
  </si>
  <si>
    <t xml:space="preserve"> 31.03.2020 </t>
  </si>
  <si>
    <t>3134-PAK</t>
  </si>
  <si>
    <t>NATIONAL HIGHWAY NETWORKDEV.BA</t>
  </si>
  <si>
    <t xml:space="preserve"> 12.05.2015 </t>
  </si>
  <si>
    <t>3328-PAK</t>
  </si>
  <si>
    <t>2ND POW DIST ENH INV PROG-PRO1</t>
  </si>
  <si>
    <t>3329-PAK(SF)</t>
  </si>
  <si>
    <t>2ND POW DIST ENH INV PROG-PR-I</t>
  </si>
  <si>
    <t xml:space="preserve"> 30.06.2024 </t>
  </si>
  <si>
    <t>3395-PAK</t>
  </si>
  <si>
    <t>MWAY M-4 GOJRA SHORK KHANWAL</t>
  </si>
  <si>
    <t>PDA6006-PAK</t>
  </si>
  <si>
    <t>JALALPUR IRRIGATION PROJECT</t>
  </si>
  <si>
    <t xml:space="preserve"> 10.03.2016 </t>
  </si>
  <si>
    <t xml:space="preserve"> 29.09.2015 </t>
  </si>
  <si>
    <t>BCL-16MWAY-CPEC</t>
  </si>
  <si>
    <t>SUKKUR-MULTAN PESH-KAR MOTWAY</t>
  </si>
  <si>
    <t xml:space="preserve"> 28.04.2016 </t>
  </si>
  <si>
    <t xml:space="preserve"> 30.04.2021 </t>
  </si>
  <si>
    <t>BCL-CPEC-2016</t>
  </si>
  <si>
    <t>BC-OLL-2015</t>
  </si>
  <si>
    <t>ORANGELINE LAHORE BUYERS CRED</t>
  </si>
  <si>
    <t xml:space="preserve"> 21.12.2015 </t>
  </si>
  <si>
    <t xml:space="preserve"> 31.12.2022 </t>
  </si>
  <si>
    <t>PBC1610398-CPEC</t>
  </si>
  <si>
    <t>SUKKUR-MULTAN, PESH-KAR MWAY</t>
  </si>
  <si>
    <t>PBC169397-CPEC</t>
  </si>
  <si>
    <t>PBC-OLL15-34377</t>
  </si>
  <si>
    <t>ORANGE LINE IN LAHORE PROJECT</t>
  </si>
  <si>
    <t>DUBAI BANK</t>
  </si>
  <si>
    <t>DIBGOP(70M)2015</t>
  </si>
  <si>
    <t>OIL IMPORT FINANC $70M</t>
  </si>
  <si>
    <t>EU-BALOCH-2016</t>
  </si>
  <si>
    <t>BALOCHISTAN RUR. DEV. &amp; COMMUN</t>
  </si>
  <si>
    <t xml:space="preserve"> 29.06.2016 </t>
  </si>
  <si>
    <t>EU-SMEs-2016</t>
  </si>
  <si>
    <t>INT.LAB.&amp; ENV.STAND. SMEs(ILES</t>
  </si>
  <si>
    <t>FRANCE-2016</t>
  </si>
  <si>
    <t>CAP.BUIL POLICE -COUN. TERRORI</t>
  </si>
  <si>
    <t xml:space="preserve"> 24.03.2016 </t>
  </si>
  <si>
    <t xml:space="preserve"> 12.12.2017 </t>
  </si>
  <si>
    <t xml:space="preserve"> 09.04.2014 </t>
  </si>
  <si>
    <t>KFW-GLACMON2016</t>
  </si>
  <si>
    <t>GLACIER MON. ENERGY &amp; WAT. SEC</t>
  </si>
  <si>
    <t>RAHA-III-2016</t>
  </si>
  <si>
    <t>REF. AFF. HOST. AREA -RAHA-III</t>
  </si>
  <si>
    <t xml:space="preserve"> 29.03.2016 </t>
  </si>
  <si>
    <t>RHIV-2016-GERM</t>
  </si>
  <si>
    <t>REPRODUCTIVE HEALTH-IV</t>
  </si>
  <si>
    <t>NGO</t>
  </si>
  <si>
    <t>SBTP-2016-GERM</t>
  </si>
  <si>
    <t>SAFE BLOOD TRANSFU. PROG-PH-II</t>
  </si>
  <si>
    <t xml:space="preserve"> 21.09.2015 </t>
  </si>
  <si>
    <t xml:space="preserve"> 09.06.2016 </t>
  </si>
  <si>
    <t>TF-A0709</t>
  </si>
  <si>
    <t>PAK READINESS PREP. PROPOSAL</t>
  </si>
  <si>
    <t xml:space="preserve"> 12.06.2015 </t>
  </si>
  <si>
    <t>8600-PAK</t>
  </si>
  <si>
    <t>PAK PUNJAB JOBS AND COMPT.PROG</t>
  </si>
  <si>
    <t xml:space="preserve"> 17.06.2016 </t>
  </si>
  <si>
    <t xml:space="preserve"> 04.06.2015 </t>
  </si>
  <si>
    <t>5684-PAK</t>
  </si>
  <si>
    <t>SINDH BARRAGES IMP. PROJ</t>
  </si>
  <si>
    <t xml:space="preserve"> 26.08.2015 </t>
  </si>
  <si>
    <t xml:space="preserve"> 30.06.2021 </t>
  </si>
  <si>
    <t>3PAK-0163</t>
  </si>
  <si>
    <t>PHOTOVOLTAIC ENER ENG.LAB IIUI</t>
  </si>
  <si>
    <t xml:space="preserve"> 19.05.2016 </t>
  </si>
  <si>
    <t>INT. ISLAMIC UNI ISB</t>
  </si>
  <si>
    <t>PAK-0162</t>
  </si>
  <si>
    <t>FEAS. STUDY MINI DAM IN POTHOH</t>
  </si>
  <si>
    <t>MNFS&amp;R</t>
  </si>
  <si>
    <t>LIVESTOCK ACCES TO MARKT PUNJB</t>
  </si>
  <si>
    <t>IFAD-2000001114</t>
  </si>
  <si>
    <t>ECON. TRANSFORM. INIT. ETI-GB</t>
  </si>
  <si>
    <t xml:space="preserve"> 31.03.2023 </t>
  </si>
  <si>
    <t xml:space="preserve"> 01.03.2016 </t>
  </si>
  <si>
    <t>CADD</t>
  </si>
  <si>
    <t>JAP-1560690</t>
  </si>
  <si>
    <t>PROJ STREGTH.TR.CEN. GRID SYS</t>
  </si>
  <si>
    <t xml:space="preserve"> 31.01.2020 </t>
  </si>
  <si>
    <t>PK-P64</t>
  </si>
  <si>
    <t>POLIO ERADICATION PROJ PH-II</t>
  </si>
  <si>
    <t xml:space="preserve"> 08.07.2021 </t>
  </si>
  <si>
    <t>PAK-7-KOR-2016</t>
  </si>
  <si>
    <t>CHILDREN HOSPITAL ESTAB. PROJ</t>
  </si>
  <si>
    <t>15/1437</t>
  </si>
  <si>
    <t>ISB GENERAL HOSPITAL TARALAI</t>
  </si>
  <si>
    <t>16/1437</t>
  </si>
  <si>
    <t>ESTB. OF F.G.GIRLS C.HOME ECOM</t>
  </si>
  <si>
    <t xml:space="preserve"> 31.01.2019 </t>
  </si>
  <si>
    <t>EDUCATION/PROVINCES</t>
  </si>
  <si>
    <t>17/1437</t>
  </si>
  <si>
    <t>LIVELOHOOD RESTORATBALOCHISTAN</t>
  </si>
  <si>
    <t>18/1437</t>
  </si>
  <si>
    <t>GOVT BUILD AWARAN BALOCHISTAN</t>
  </si>
  <si>
    <t>SA19/1437</t>
  </si>
  <si>
    <t>RECONSTRUCT.OF HOUSES IN BALOC</t>
  </si>
  <si>
    <t>15/657</t>
  </si>
  <si>
    <t>CHELLA BANDI PATIKA ROAD</t>
  </si>
  <si>
    <t xml:space="preserve"> 31.07.2017 </t>
  </si>
  <si>
    <t>391-AAG-011-03</t>
  </si>
  <si>
    <t>TARBELA DAM REPAIR AND MAINTEN</t>
  </si>
  <si>
    <t xml:space="preserve"> 13.01.2010 </t>
  </si>
  <si>
    <t>391-G04-1023-12</t>
  </si>
  <si>
    <t>MERIT &amp; NEEDS SCHOL.SHIP PROG</t>
  </si>
  <si>
    <t>391-GOMAL-AGR</t>
  </si>
  <si>
    <t>GOMAL ZAM MULTIPURPOSE DAM PRO</t>
  </si>
  <si>
    <t xml:space="preserve"> 07.01.2011 </t>
  </si>
  <si>
    <t xml:space="preserve"> 31.10.2016 </t>
  </si>
  <si>
    <t>DUBAI BANK Total</t>
  </si>
  <si>
    <t>Suisse Ag, UBL, ABL</t>
  </si>
  <si>
    <t>391PEPA-ENR-WTL</t>
  </si>
  <si>
    <t>POW TRANS SYS WIND PROJ SINDH</t>
  </si>
  <si>
    <t>3305-PAK</t>
  </si>
  <si>
    <t>SINDH PROV. ROAD IMPR. PROJECT</t>
  </si>
  <si>
    <t xml:space="preserve"> 30.08.2016 </t>
  </si>
  <si>
    <t>TA-8578-PAK</t>
  </si>
  <si>
    <t>PUNJAB BASMATI RICE VALU CHAIN</t>
  </si>
  <si>
    <t xml:space="preserve"> 13.12.2013 </t>
  </si>
  <si>
    <t>HAVELIAN-THAKOT KKH-PH-II</t>
  </si>
  <si>
    <t>HAVELIAN-THAKOT KKH-PII</t>
  </si>
  <si>
    <t>8620-PAK</t>
  </si>
  <si>
    <t>3RD PUNJAB EDUCATION SEC PROJ</t>
  </si>
  <si>
    <t xml:space="preserve"> 31.08.2016 </t>
  </si>
  <si>
    <t>NATION. IMMUNIZATION SUPP PROJ</t>
  </si>
  <si>
    <t xml:space="preserve"> 25.08.2022 </t>
  </si>
  <si>
    <t>5786-PAK</t>
  </si>
  <si>
    <t>5885-PAK</t>
  </si>
  <si>
    <t>BALOCH. INTEG. WAT.RES M&amp;D PRJ</t>
  </si>
  <si>
    <t xml:space="preserve"> 31.10.2022 </t>
  </si>
  <si>
    <t>5888-PAK</t>
  </si>
  <si>
    <t>SINDH RESILIENCE PROJECT</t>
  </si>
  <si>
    <t xml:space="preserve"> 28.02.2022 </t>
  </si>
  <si>
    <t>PAK-0146</t>
  </si>
  <si>
    <t>PAK-8-KOREA-16</t>
  </si>
  <si>
    <t>NH-N-45 (KALKATAK-CHITRAL)</t>
  </si>
  <si>
    <t xml:space="preserve"> 15.04.2016 </t>
  </si>
  <si>
    <t>UK-2016-SDP</t>
  </si>
  <si>
    <t>SKILLS DEVELOPMENT PROGRAMME</t>
  </si>
  <si>
    <t xml:space="preserve"> 11.08.2016 </t>
  </si>
  <si>
    <t>391-PEPA-15-20</t>
  </si>
  <si>
    <t>AMENDMENT NO. 20 PEPA</t>
  </si>
  <si>
    <t xml:space="preserve"> 15.09.2016 </t>
  </si>
  <si>
    <t xml:space="preserve"> 15.09.2018 </t>
  </si>
  <si>
    <t>(In Million)</t>
  </si>
  <si>
    <t xml:space="preserve"> 29.06.2018 </t>
  </si>
  <si>
    <t>3378-PAK</t>
  </si>
  <si>
    <t>POST-FLOOD NAT.HIGHWAYS REHABI</t>
  </si>
  <si>
    <t xml:space="preserve"> 23.01.2017 </t>
  </si>
  <si>
    <t>3470-PAK</t>
  </si>
  <si>
    <t>PEHUR HIGHLEVEL CANAL EXT. PRO</t>
  </si>
  <si>
    <t xml:space="preserve"> 09.06.2017 </t>
  </si>
  <si>
    <t xml:space="preserve"> 30.06.2023 </t>
  </si>
  <si>
    <t>3476-PAK</t>
  </si>
  <si>
    <t>ACCESS TO CLEAN ENERGY INV. PR</t>
  </si>
  <si>
    <t xml:space="preserve"> 07.02.2017 </t>
  </si>
  <si>
    <t>PDA-6008</t>
  </si>
  <si>
    <t>KARACHI BUS RAPID TRANSIT PROJ</t>
  </si>
  <si>
    <t xml:space="preserve"> 17.09.2016 </t>
  </si>
  <si>
    <t>PDA-6009-PAK</t>
  </si>
  <si>
    <t>PESHAWAR SUST. BUS RAPID TRANS</t>
  </si>
  <si>
    <t xml:space="preserve"> 05.01.2017 </t>
  </si>
  <si>
    <t xml:space="preserve"> 01.01.2019 </t>
  </si>
  <si>
    <t>AIIB</t>
  </si>
  <si>
    <t>LN0005-PAK</t>
  </si>
  <si>
    <t>TARBELA 5 HYDROPOWER EXTN. PRO</t>
  </si>
  <si>
    <t xml:space="preserve"> 18.01.2017 </t>
  </si>
  <si>
    <t>IDRC-CRDI-2014</t>
  </si>
  <si>
    <t>HIMALYAN ADAPTATION, WATER&amp;RES</t>
  </si>
  <si>
    <t xml:space="preserve"> 20.03.2014 </t>
  </si>
  <si>
    <t xml:space="preserve"> 12.09.2018 </t>
  </si>
  <si>
    <t>CAD</t>
  </si>
  <si>
    <t>PARC</t>
  </si>
  <si>
    <t>GCL-2017-08-613</t>
  </si>
  <si>
    <t>PAK REMOTE SENS SATELLITEPRSS1</t>
  </si>
  <si>
    <t xml:space="preserve"> 16.05.2017 </t>
  </si>
  <si>
    <t xml:space="preserve"> 31.05.2021 </t>
  </si>
  <si>
    <t>SCIENCE &amp; TECHNOLOGY</t>
  </si>
  <si>
    <t>CPK-1022-01P</t>
  </si>
  <si>
    <t>JAGRAN-II HYDROPOWER PROJECT</t>
  </si>
  <si>
    <t xml:space="preserve"> 30.03.2017 </t>
  </si>
  <si>
    <t xml:space="preserve"> 30.04.2018 </t>
  </si>
  <si>
    <t>TF-A2189</t>
  </si>
  <si>
    <t>NATIONAL IMMUNIZATION SUPP. PR</t>
  </si>
  <si>
    <t>TF-A3301-MDTF</t>
  </si>
  <si>
    <t>FATA GOVERNANCE &amp; POLICY PROGR</t>
  </si>
  <si>
    <t>TF-A3352-MDTF</t>
  </si>
  <si>
    <t>GOVERN &amp; POLICY PROJ BALOCHIST</t>
  </si>
  <si>
    <t>TF-OA3361-MDTF</t>
  </si>
  <si>
    <t>GOVERNANCE &amp; POLICY PROJ IN KP</t>
  </si>
  <si>
    <t xml:space="preserve"> 23.05.2017 </t>
  </si>
  <si>
    <t>8646-PAK</t>
  </si>
  <si>
    <t>TARBELA 4TH EXT HYDPOW PROJ</t>
  </si>
  <si>
    <t>5973-PAK</t>
  </si>
  <si>
    <t>NATIONAL SOCIAL PROTEC. PROGRA</t>
  </si>
  <si>
    <t>ITFC/PAK-011</t>
  </si>
  <si>
    <t>MURABAHA 2017 500(M) US$</t>
  </si>
  <si>
    <t xml:space="preserve"> 25.05.2017 </t>
  </si>
  <si>
    <t xml:space="preserve"> 24.05.2018 </t>
  </si>
  <si>
    <t>ITFC-17-PAK-012</t>
  </si>
  <si>
    <t>ITFC MURBAHA AGR. US$100(M)</t>
  </si>
  <si>
    <t xml:space="preserve"> 17.04.2017 </t>
  </si>
  <si>
    <t xml:space="preserve"> 04.05.2018 </t>
  </si>
  <si>
    <t>ITFC-17-PAK-013</t>
  </si>
  <si>
    <t>ROLLOVER OF PAK-009 US$ 100(M)</t>
  </si>
  <si>
    <t xml:space="preserve"> 19.04.2018 </t>
  </si>
  <si>
    <t>JAP-2016-KIA</t>
  </si>
  <si>
    <t>PROC. FOR KARACHI INT. AIRPORT</t>
  </si>
  <si>
    <t xml:space="preserve"> 04.07.2016 </t>
  </si>
  <si>
    <t>JAP-2017-BBIA</t>
  </si>
  <si>
    <t>PROC FOR BENAZ. BH. INT. AIRPO</t>
  </si>
  <si>
    <t xml:space="preserve"> 24.02.2017 </t>
  </si>
  <si>
    <t>JAPAN-2017-1</t>
  </si>
  <si>
    <t>ECO&amp;SOC DEV PRG, COUN.TERRORI</t>
  </si>
  <si>
    <t>PK-P65</t>
  </si>
  <si>
    <t>IBD-BURHAN TRANSMIS. LINE PH-I</t>
  </si>
  <si>
    <t xml:space="preserve"> 04.05.2017 </t>
  </si>
  <si>
    <t xml:space="preserve"> 31.05.2025 </t>
  </si>
  <si>
    <t>PAK9-KOREA-2017</t>
  </si>
  <si>
    <t>ESTABLISHMENT OF IT PARK</t>
  </si>
  <si>
    <t xml:space="preserve"> 21.03.2017 </t>
  </si>
  <si>
    <t>INFORM. TECHN. (IT)</t>
  </si>
  <si>
    <t>12025-P-OPEC</t>
  </si>
  <si>
    <t>FATA RECONSTRUCTION &amp; REHABILI</t>
  </si>
  <si>
    <t xml:space="preserve"> 28.06.2017 </t>
  </si>
  <si>
    <t xml:space="preserve"> 30.04.2022 </t>
  </si>
  <si>
    <t>391-015-DOD</t>
  </si>
  <si>
    <t>PESHAWAR-TORKHAM ROAD</t>
  </si>
  <si>
    <t xml:space="preserve"> 18.09.2012 </t>
  </si>
  <si>
    <t>391-DOH-STC-001</t>
  </si>
  <si>
    <t>STRENGTH TECH CAP OF DOH,SINDH</t>
  </si>
  <si>
    <t xml:space="preserve"> 17.05.2017 </t>
  </si>
  <si>
    <t>391MNHSRCHPSIA</t>
  </si>
  <si>
    <t>STRENGTH TECH CAP. OF M/ONHSRC</t>
  </si>
  <si>
    <t>391-PEPA-16-22</t>
  </si>
  <si>
    <t>AMEND. NO.19(22) PEPA 30-09-10</t>
  </si>
  <si>
    <t xml:space="preserve"> 26.05.2017 </t>
  </si>
  <si>
    <t>391-PEPA-NHSRC</t>
  </si>
  <si>
    <t>HEALTH PLAN SYS STRENG INFO</t>
  </si>
  <si>
    <t>DG/MSDP/KP:01</t>
  </si>
  <si>
    <t>KP MUNICIPAL SERVICE PROGRAMME</t>
  </si>
  <si>
    <t xml:space="preserve"> 11.02.2012 </t>
  </si>
  <si>
    <t>0518-PAK(EF)</t>
  </si>
  <si>
    <t>SUPP PUB PRIV PTNSHP INV SINDH</t>
  </si>
  <si>
    <t xml:space="preserve"> 12.09.2017 </t>
  </si>
  <si>
    <t xml:space="preserve"> 30.12.2022 </t>
  </si>
  <si>
    <t>3469-PAK</t>
  </si>
  <si>
    <t>SUPP. PUB PRIV PTSHIP INV SIND</t>
  </si>
  <si>
    <t>3543-PAK</t>
  </si>
  <si>
    <t>PESHAWR SUS BUS R-TRANSIT CORR</t>
  </si>
  <si>
    <t xml:space="preserve"> 02.08.2017 </t>
  </si>
  <si>
    <t>CPK-1036-01-V</t>
  </si>
  <si>
    <t>POW. TRANS. ENH. INV.PR TR4</t>
  </si>
  <si>
    <t xml:space="preserve"> 20.07.2017 </t>
  </si>
  <si>
    <t>CPK-1041-01-R</t>
  </si>
  <si>
    <t>REHAB. OF MANGLA HYD.POW. PLAN</t>
  </si>
  <si>
    <t xml:space="preserve"> 01.02.2022 </t>
  </si>
  <si>
    <t>TF-A4613-MDTF</t>
  </si>
  <si>
    <t>CENT. &amp; SOUTH ASIA TRANMIS. PR</t>
  </si>
  <si>
    <t>5982-PAK</t>
  </si>
  <si>
    <t>PUNJAB TOURISM FOR ECO GROW PR</t>
  </si>
  <si>
    <t xml:space="preserve"> 30.04.2023 </t>
  </si>
  <si>
    <t>6022-PAK</t>
  </si>
  <si>
    <t>KARACHI NEIGHBOURHOOD IMPROV P</t>
  </si>
  <si>
    <t xml:space="preserve"> 26.07.2017 </t>
  </si>
  <si>
    <t xml:space="preserve"> 30.11.2021 </t>
  </si>
  <si>
    <t>SUISSE-450-2017</t>
  </si>
  <si>
    <t>FACILITIES AGREEMENT US$ 450(M</t>
  </si>
  <si>
    <t xml:space="preserve"> 26.09.2017 </t>
  </si>
  <si>
    <t xml:space="preserve"> 30.11.2017 </t>
  </si>
  <si>
    <t>0451-PAK</t>
  </si>
  <si>
    <t>NAT. H.WAY NETW. DEV. BALOCHIS</t>
  </si>
  <si>
    <t xml:space="preserve"> 14.01.2016 </t>
  </si>
  <si>
    <t>0519-PAK(EF)</t>
  </si>
  <si>
    <t>NATION. DISAST RISK MANG. FUND</t>
  </si>
  <si>
    <t xml:space="preserve"> 02.12.2016 </t>
  </si>
  <si>
    <t>AUD</t>
  </si>
  <si>
    <t>NDRMF</t>
  </si>
  <si>
    <t xml:space="preserve"> 31.10.2017 </t>
  </si>
  <si>
    <t xml:space="preserve"> 31.05.2017 </t>
  </si>
  <si>
    <t>3344-PAK</t>
  </si>
  <si>
    <t>CENT. ASIA. REG. ECO. COOP,</t>
  </si>
  <si>
    <t xml:space="preserve"> 26.10.2016 </t>
  </si>
  <si>
    <t>3345-PAK(SF)</t>
  </si>
  <si>
    <t>CENTR ASIAN REGN. ECO COOPERAT</t>
  </si>
  <si>
    <t>3419-PAK</t>
  </si>
  <si>
    <t>2ND POW TRAN ENH. INVEST PROG</t>
  </si>
  <si>
    <t xml:space="preserve"> 29.11.2016 </t>
  </si>
  <si>
    <t>3420-PAK(SF)</t>
  </si>
  <si>
    <t>2ND POWER TRANS. ENH. INVEST.</t>
  </si>
  <si>
    <t xml:space="preserve"> 26.08.2026 </t>
  </si>
  <si>
    <t>3473-PAK</t>
  </si>
  <si>
    <t>NATION. DISASTER RISK MAN.FUND</t>
  </si>
  <si>
    <t>3474-PAK(SF)</t>
  </si>
  <si>
    <t>NATION. DISAS. RISK MANAG FUND</t>
  </si>
  <si>
    <t>2014/037-514</t>
  </si>
  <si>
    <t>BALOCHISTAN EDUCATION SUPPORT</t>
  </si>
  <si>
    <t xml:space="preserve"> 06.11.2015 </t>
  </si>
  <si>
    <t xml:space="preserve"> 06.11.2017 </t>
  </si>
  <si>
    <t>ASIE/2015/38-94</t>
  </si>
  <si>
    <t>BALOCH. RUR.DEV &amp; COMM.EMPOW.</t>
  </si>
  <si>
    <t xml:space="preserve"> 09.03.2016 </t>
  </si>
  <si>
    <t xml:space="preserve"> 09.03.2018 </t>
  </si>
  <si>
    <t xml:space="preserve"> 30.12.2017 </t>
  </si>
  <si>
    <t>BMZNO.200870261</t>
  </si>
  <si>
    <t>CAP.BUILD. MEASU. MICROFINANCE</t>
  </si>
  <si>
    <t xml:space="preserve"> 08.12.2016 </t>
  </si>
  <si>
    <t>PMIC</t>
  </si>
  <si>
    <t>PAK1015</t>
  </si>
  <si>
    <t>EARTHQUAKE SEISMOLOGICAL RESEA</t>
  </si>
  <si>
    <t xml:space="preserve"> 30.04.2019 </t>
  </si>
  <si>
    <t xml:space="preserve"> 07.11.2017 </t>
  </si>
  <si>
    <t xml:space="preserve"> 15.10.2017 </t>
  </si>
  <si>
    <t xml:space="preserve"> 31.03.2018 </t>
  </si>
  <si>
    <t>391-COM-SUPP</t>
  </si>
  <si>
    <t>COMPITIVENESS SUPPORT FUND</t>
  </si>
  <si>
    <t xml:space="preserve"> 30.06.2010 </t>
  </si>
  <si>
    <t>391PEPA-ENR-KTD</t>
  </si>
  <si>
    <t>STAGE 1 OF KURRAM TANGI DAM PR</t>
  </si>
  <si>
    <t xml:space="preserve"> 14.12.2016 </t>
  </si>
  <si>
    <t>391PEPA-ENRPHPP</t>
  </si>
  <si>
    <t>POW. TRANS.LINES HYDROPOW AJK</t>
  </si>
  <si>
    <t xml:space="preserve"> 22.07.2016 </t>
  </si>
  <si>
    <t>391-PEPA-MANGLA</t>
  </si>
  <si>
    <t>MANGLA REHEBILITATION PROGRAME</t>
  </si>
  <si>
    <t xml:space="preserve"> 15.08.2013 </t>
  </si>
  <si>
    <t>Grand 
Total</t>
  </si>
  <si>
    <t xml:space="preserve"> BOP/Cash</t>
  </si>
  <si>
    <t>Project 
Aid</t>
  </si>
  <si>
    <t>SUISSE AG,UBL,ABL Total</t>
  </si>
  <si>
    <t>Canada</t>
  </si>
  <si>
    <t>Dubai Bank</t>
  </si>
  <si>
    <t>19-20</t>
  </si>
  <si>
    <t>20-21</t>
  </si>
  <si>
    <t>3574-PAK</t>
  </si>
  <si>
    <t>CAREC-DIP-PROJECT1</t>
  </si>
  <si>
    <t xml:space="preserve"> 18.12.2017 </t>
  </si>
  <si>
    <t>8799-PAK</t>
  </si>
  <si>
    <t>ADD.FIN.PUNJAB IRR.AGR.PROD.</t>
  </si>
  <si>
    <t xml:space="preserve"> 29.12.2017 </t>
  </si>
  <si>
    <t>6047-PAK</t>
  </si>
  <si>
    <t>SINDH ENHANCING RESPONSE</t>
  </si>
  <si>
    <t>6139-PAK</t>
  </si>
  <si>
    <t>FATA-TDP's EMERG. RECOV. PROJ</t>
  </si>
  <si>
    <t>6170-PAK</t>
  </si>
  <si>
    <t>PFM&amp; ACCOUNTABILITY SUPORT SER</t>
  </si>
  <si>
    <t>ITFC/17/PAK0014</t>
  </si>
  <si>
    <t>MURABAHA ITFC2017</t>
  </si>
  <si>
    <t>Grant 
Total</t>
  </si>
  <si>
    <t xml:space="preserve"> 19.11.2016 </t>
  </si>
  <si>
    <t>3562-PAK</t>
  </si>
  <si>
    <t>P. INTER. CITIES IMP. INVE. PR</t>
  </si>
  <si>
    <t xml:space="preserve"> 31.12.2023 </t>
  </si>
  <si>
    <t>3577-PAK</t>
  </si>
  <si>
    <t xml:space="preserve"> 20.03.2018 </t>
  </si>
  <si>
    <t>3601-PAK</t>
  </si>
  <si>
    <t>KP ROADS IMPROVEMENT PROJ.</t>
  </si>
  <si>
    <t xml:space="preserve"> 14.03.2018 </t>
  </si>
  <si>
    <t>3602-PAK(COL)</t>
  </si>
  <si>
    <t>KP PRO. ROADS IMPRO. PROJ.</t>
  </si>
  <si>
    <t>CHINA-17-FATA</t>
  </si>
  <si>
    <t>FATA SCHOOL PROJECT</t>
  </si>
  <si>
    <t xml:space="preserve"> 13.08.2017 </t>
  </si>
  <si>
    <t xml:space="preserve"> 31.08.2018 </t>
  </si>
  <si>
    <t>CHINA-17-SECEQP</t>
  </si>
  <si>
    <t>LOE FOR SECURITY EQUIPMENT</t>
  </si>
  <si>
    <t>TF0A6558-PK</t>
  </si>
  <si>
    <t>PAK PART FOR IMP NUTRITIO MDTF</t>
  </si>
  <si>
    <t xml:space="preserve"> 02.02.2018 </t>
  </si>
  <si>
    <t>TF-A5202</t>
  </si>
  <si>
    <t>SINDH MULTI SECT ACT. FOR NUTR</t>
  </si>
  <si>
    <t xml:space="preserve"> 08.11.2017 </t>
  </si>
  <si>
    <t xml:space="preserve"> 31.05.2018 </t>
  </si>
  <si>
    <t>8809-PAK</t>
  </si>
  <si>
    <t>PUNJAB AGRIC. &amp; RUR. TRANSFORM</t>
  </si>
  <si>
    <t>5989-PAK</t>
  </si>
  <si>
    <t>PAK FIN INCLU. &amp; INFR. PROJECT</t>
  </si>
  <si>
    <t>IFAD-20X-1958</t>
  </si>
  <si>
    <t>NATIONAL POVERTY GRADUATION PR</t>
  </si>
  <si>
    <t xml:space="preserve"> 14.11.2017 </t>
  </si>
  <si>
    <t xml:space="preserve"> 14.11.2023 </t>
  </si>
  <si>
    <t>PROJ. FOR IMPR. OF AIR. SECU.</t>
  </si>
  <si>
    <t xml:space="preserve"> 27.03.2018 </t>
  </si>
  <si>
    <t>JAPAN-2018</t>
  </si>
  <si>
    <t>ECONOMIC &amp; SOCIAL DEV. PROG.</t>
  </si>
  <si>
    <t xml:space="preserve"> 01.04.2014 </t>
  </si>
  <si>
    <t>KRW</t>
  </si>
  <si>
    <t>1427/02-SA06EQ</t>
  </si>
  <si>
    <t>RECONS. PROG OF EQ AFF. AREAS</t>
  </si>
  <si>
    <t>INL04262-0107-B</t>
  </si>
  <si>
    <t>USAID BAJAUR AGENCY DEV PROJ</t>
  </si>
  <si>
    <t xml:space="preserve"> 11.03.2016 </t>
  </si>
  <si>
    <t>NARCOTICS CONTROL</t>
  </si>
  <si>
    <t>INL0462-0107-M</t>
  </si>
  <si>
    <t>USAID MOHMAND AGENCY DEV PROJ</t>
  </si>
  <si>
    <t>PIL-0462-0107-K</t>
  </si>
  <si>
    <t>KHYBER AGENCY DEV PROJ USAID</t>
  </si>
  <si>
    <t>GWADAR-EBE-CPEC</t>
  </si>
  <si>
    <t>GWADAR EASTBAY EXPRESSWAY-CPEC</t>
  </si>
  <si>
    <t xml:space="preserve"> 13.05.2017 </t>
  </si>
  <si>
    <t>6207-PAK</t>
  </si>
  <si>
    <t>PAKISTAN HOUSING FINANCE PROJ</t>
  </si>
  <si>
    <t xml:space="preserve"> 14.06.2018 </t>
  </si>
  <si>
    <t>PMRC</t>
  </si>
  <si>
    <t>6243-PAK</t>
  </si>
  <si>
    <t>PUNJAB CITIES PROGRAM</t>
  </si>
  <si>
    <t xml:space="preserve"> 29.05.2018 </t>
  </si>
  <si>
    <t xml:space="preserve"> 30.09.2023 </t>
  </si>
  <si>
    <t>6247-PAK</t>
  </si>
  <si>
    <t>PUNJAB GREEN DEVELOPMENT PROJ</t>
  </si>
  <si>
    <t>KFAED-993</t>
  </si>
  <si>
    <t>SUPP LOAN-GOLEN GOL HYDRO PROJ</t>
  </si>
  <si>
    <t xml:space="preserve"> 11.04.2018 </t>
  </si>
  <si>
    <t xml:space="preserve"> 31.07.2019 </t>
  </si>
  <si>
    <t>MASTER MURABAHA AGREEMENT</t>
  </si>
  <si>
    <t>12/556-SA</t>
  </si>
  <si>
    <t>CONST OF INFRA MALKND REG PROJ</t>
  </si>
  <si>
    <t>SUISSE-18-750</t>
  </si>
  <si>
    <t>FACILITIES AGREEMENT US$ 750 M</t>
  </si>
  <si>
    <t xml:space="preserve"> 09.05.2018 </t>
  </si>
  <si>
    <t>3599-PAK</t>
  </si>
  <si>
    <t xml:space="preserve"> 13.04.2018 </t>
  </si>
  <si>
    <t>NON PROJECT</t>
  </si>
  <si>
    <t>3636-PAK</t>
  </si>
  <si>
    <t>ENHANCING PUBLIC.P.P IN PUN. P</t>
  </si>
  <si>
    <t>ENVIRONMENT</t>
  </si>
  <si>
    <t xml:space="preserve"> 30.10.2019 </t>
  </si>
  <si>
    <t>EIB-0579-2015</t>
  </si>
  <si>
    <t>REH. WARSAK HYDELE. POW. PROJ.</t>
  </si>
  <si>
    <t xml:space="preserve"> 15.09.2015 </t>
  </si>
  <si>
    <t>LABOUR &amp; MANPOWER</t>
  </si>
  <si>
    <t xml:space="preserve"> 31.10.2018 </t>
  </si>
  <si>
    <t>RECON OF HEALTH INFR IN AJK-P1</t>
  </si>
  <si>
    <t>LIVELIHOOD SUPPORT &amp; PROM.</t>
  </si>
  <si>
    <t>LIVELIHOOD SUPPORT &amp; PROM. P-2</t>
  </si>
  <si>
    <t xml:space="preserve"> 18.08.2017 </t>
  </si>
  <si>
    <t>RECON OF HEALTH INFR IN AJK-P2</t>
  </si>
  <si>
    <t xml:space="preserve"> 05.01.2018 </t>
  </si>
  <si>
    <t>METEOROLOGICAL DEPTT</t>
  </si>
  <si>
    <t>PARCO</t>
  </si>
  <si>
    <t>IFAD-2000000873</t>
  </si>
  <si>
    <t>GWADAR-LASBLA LIVLIHOD SPOR PR</t>
  </si>
  <si>
    <t xml:space="preserve"> 13.03.2015 </t>
  </si>
  <si>
    <t xml:space="preserve"> 31.10.2019 </t>
  </si>
  <si>
    <t>GAZI BROTHA HYDRO ELECTRIC PRJ</t>
  </si>
  <si>
    <t xml:space="preserve"> 29.09.1998 </t>
  </si>
  <si>
    <t>FOOD, AGRI. &amp; LIVEST</t>
  </si>
  <si>
    <t>8814-PAK</t>
  </si>
  <si>
    <t>NON PROJECT Total</t>
  </si>
  <si>
    <t>Column Labels</t>
  </si>
  <si>
    <t>Row Labels</t>
  </si>
  <si>
    <t>25-26</t>
  </si>
  <si>
    <t>0578-PAK(EF)</t>
  </si>
  <si>
    <t>SEC. POW. TRAN. ENH INV. P-P-3</t>
  </si>
  <si>
    <t xml:space="preserve"> 13.12.2018 </t>
  </si>
  <si>
    <t>3677-PAK</t>
  </si>
  <si>
    <t>SECOND POW. TRAN ENH INV P.P-3</t>
  </si>
  <si>
    <t>3756-PAK</t>
  </si>
  <si>
    <t>KP PRV. ROADS IMPROV. PRJ. AF</t>
  </si>
  <si>
    <t xml:space="preserve"> 26.02.2019 </t>
  </si>
  <si>
    <t>AIIB-S0158A</t>
  </si>
  <si>
    <t>PREPARATION OF THE LAH. WATER</t>
  </si>
  <si>
    <t xml:space="preserve"> 08.06.2018 </t>
  </si>
  <si>
    <t>AJMAN BANK PJSC</t>
  </si>
  <si>
    <t xml:space="preserve"> 30.04.2020 </t>
  </si>
  <si>
    <t>TERM FACILITY AGREEMENT</t>
  </si>
  <si>
    <t>EU-2017/039280</t>
  </si>
  <si>
    <t xml:space="preserve"> 26.12.2018 </t>
  </si>
  <si>
    <t xml:space="preserve"> 31.12.2024 </t>
  </si>
  <si>
    <t>EU-2017/039285</t>
  </si>
  <si>
    <t>SUP. TO PARLIAME. DEV. IN PAK.</t>
  </si>
  <si>
    <t>PARL-AFFAIRS</t>
  </si>
  <si>
    <t>EU-2017/039288</t>
  </si>
  <si>
    <t>DEV. THRO. ENHAN. EDU. PROG.</t>
  </si>
  <si>
    <t>CPK-1045</t>
  </si>
  <si>
    <t>PESHAWAR SUSTAINABLE BUS RAPID</t>
  </si>
  <si>
    <t xml:space="preserve"> 22.01.2019 </t>
  </si>
  <si>
    <t xml:space="preserve"> 31.05.2019 </t>
  </si>
  <si>
    <t xml:space="preserve"> 13.06.2018 </t>
  </si>
  <si>
    <t xml:space="preserve"> 31.01.2024 </t>
  </si>
  <si>
    <t>TF0A7171-MDTF</t>
  </si>
  <si>
    <t>DIGITAL JOBS IN KPK PROJECT</t>
  </si>
  <si>
    <t xml:space="preserve"> 17.10.2018 </t>
  </si>
  <si>
    <t>6258-PAK</t>
  </si>
  <si>
    <t>SINDH SOLAR ENERGY PROJECT</t>
  </si>
  <si>
    <t xml:space="preserve"> 09.01.2019 </t>
  </si>
  <si>
    <t xml:space="preserve"> 29.09.2023 </t>
  </si>
  <si>
    <t>6421-PAK</t>
  </si>
  <si>
    <t>KHYBER PAKHTUNKHWA REVENUE MOB</t>
  </si>
  <si>
    <t xml:space="preserve"> 17.06.2019 </t>
  </si>
  <si>
    <t>6435-PAK</t>
  </si>
  <si>
    <t>PAKISTAN RAISES REVENUE IDA F.</t>
  </si>
  <si>
    <t>ITFC/18/PAK0016</t>
  </si>
  <si>
    <t>ITFC MURABAHA AGR. US$ 100(M)</t>
  </si>
  <si>
    <t xml:space="preserve"> 27.07.2018 </t>
  </si>
  <si>
    <t>JAPAN-1860230</t>
  </si>
  <si>
    <t>HUMAN RESOURCE DEV SCHOLARSHIP</t>
  </si>
  <si>
    <t xml:space="preserve"> 31.12.2025 </t>
  </si>
  <si>
    <t>SA1/1440</t>
  </si>
  <si>
    <t>EQUIPPING HAYASERAI HOSPITAL</t>
  </si>
  <si>
    <t xml:space="preserve"> 27.09.2018 </t>
  </si>
  <si>
    <t>SA2/1440</t>
  </si>
  <si>
    <t>EQUIPING(KATH)MEDICAL EQUPMENT</t>
  </si>
  <si>
    <t>SA3/1440</t>
  </si>
  <si>
    <t>EQUPING&amp;FURNISHING(KAC)UNI AJK</t>
  </si>
  <si>
    <t>DONOR - WISE  COMMITMENTS   &amp;   DISBURSEMENTS OF FOREIGN ECONOMIC ASSISTANCE</t>
  </si>
  <si>
    <t>AJMAN BANK PJSC Total</t>
  </si>
  <si>
    <t>Central</t>
  </si>
  <si>
    <t>Central Total</t>
  </si>
  <si>
    <t>391-PUB-HEALTH</t>
  </si>
  <si>
    <t>DEV. &amp; STREN. CAP PUB HEALTH</t>
  </si>
  <si>
    <t xml:space="preserve"> 21.07.2008 </t>
  </si>
  <si>
    <t>HEALTH SRVCES ACADMY</t>
  </si>
  <si>
    <t>24-25</t>
  </si>
  <si>
    <t xml:space="preserve"> 18.12.2015 </t>
  </si>
  <si>
    <t>0562-PAK(EF)</t>
  </si>
  <si>
    <t>ENHANCING PUB.PRIV. PART. IN P</t>
  </si>
  <si>
    <t xml:space="preserve"> 13.04.2019 </t>
  </si>
  <si>
    <t>0701-PAK(EF)</t>
  </si>
  <si>
    <t>Emrgncy Asst COVID19 Pandmic</t>
  </si>
  <si>
    <t xml:space="preserve"> 05.06.2020 </t>
  </si>
  <si>
    <t xml:space="preserve"> 30.11.2022 </t>
  </si>
  <si>
    <t>COVID-19</t>
  </si>
  <si>
    <t>PAK-6016(EF)</t>
  </si>
  <si>
    <t>KPK CITIES IMPROVEMENT PROJECT</t>
  </si>
  <si>
    <t xml:space="preserve"> 29.03.2019 </t>
  </si>
  <si>
    <t xml:space="preserve"> 28.08.2024 </t>
  </si>
  <si>
    <t>3700-PAK(C0L)</t>
  </si>
  <si>
    <t>BALO. WATER RESOURCESS DEV. SE</t>
  </si>
  <si>
    <t xml:space="preserve"> 05.01.2019 </t>
  </si>
  <si>
    <t>3837-PAK</t>
  </si>
  <si>
    <t>SOCIAL PROTECTION DEVEL. PROJ.</t>
  </si>
  <si>
    <t xml:space="preserve"> 11.10.2019 </t>
  </si>
  <si>
    <t xml:space="preserve"> 30.09.2022 </t>
  </si>
  <si>
    <t>ENERGY SECTOR REFORMS AND FIN.</t>
  </si>
  <si>
    <t>3923-PAK</t>
  </si>
  <si>
    <t>EMERG ASS FOR FIGHT COVID-19</t>
  </si>
  <si>
    <t xml:space="preserve"> 31.05.2022 </t>
  </si>
  <si>
    <t xml:space="preserve"> 19.06.2020 </t>
  </si>
  <si>
    <t>6015-PAK</t>
  </si>
  <si>
    <t>KPK CITIES IMPROREMENT PROJECT</t>
  </si>
  <si>
    <t xml:space="preserve"> 28.02.2024 </t>
  </si>
  <si>
    <t>6027-PAK(COL)</t>
  </si>
  <si>
    <t>PUNJAB WATER RESO. MANA. PROJ.</t>
  </si>
  <si>
    <t>6029-PAK</t>
  </si>
  <si>
    <t>PUNJAB URBAN DEVEKOPMENT PROJ</t>
  </si>
  <si>
    <t xml:space="preserve"> 28.04.2020 </t>
  </si>
  <si>
    <t>TF0B3081-MDTF</t>
  </si>
  <si>
    <t>DIGITAL JOBS IN KPK PRO ADD FI</t>
  </si>
  <si>
    <t xml:space="preserve"> 29.06.2020 </t>
  </si>
  <si>
    <t>L0082A</t>
  </si>
  <si>
    <t xml:space="preserve"> 11.12.2019 </t>
  </si>
  <si>
    <t xml:space="preserve"> 30.06.2025 </t>
  </si>
  <si>
    <t xml:space="preserve"> 09.03.2020 </t>
  </si>
  <si>
    <t>ACA/2019/041482</t>
  </si>
  <si>
    <t>PUBLIC FIN. MAN. SUPP. PROG.II</t>
  </si>
  <si>
    <t xml:space="preserve"> 28.02.2020 </t>
  </si>
  <si>
    <t xml:space="preserve"> 31.03.2022 </t>
  </si>
  <si>
    <t>GROWTH FOR RUR ADV. AND SUST.</t>
  </si>
  <si>
    <t>SOCIAL HEALTH PROTECTION(P-II)</t>
  </si>
  <si>
    <t xml:space="preserve"> 25.07.2019 </t>
  </si>
  <si>
    <t xml:space="preserve"> 30.12.2023 </t>
  </si>
  <si>
    <t>IDPS</t>
  </si>
  <si>
    <t>BMZ-201366228</t>
  </si>
  <si>
    <t>SOCIAL HEALTH PROTECTION (PII)</t>
  </si>
  <si>
    <t>7956-PAK</t>
  </si>
  <si>
    <t>KARACHI PORT IMPROVEMENT PROJ.</t>
  </si>
  <si>
    <t xml:space="preserve"> 24.01.2011 </t>
  </si>
  <si>
    <t>KPT</t>
  </si>
  <si>
    <t>NATIONAL TRANS. MODER. 1 PROJ.</t>
  </si>
  <si>
    <t>8994-PK</t>
  </si>
  <si>
    <t>KARACHI WATER &amp; SEWERAGE PRO</t>
  </si>
  <si>
    <t xml:space="preserve"> 26.11.2019 </t>
  </si>
  <si>
    <t>8995-PK</t>
  </si>
  <si>
    <t>KARACHI MOBILITY PROJECT</t>
  </si>
  <si>
    <t>8998-PK</t>
  </si>
  <si>
    <t>COMPETITIVE &amp; LIVABLE CITY KHI</t>
  </si>
  <si>
    <t>5153-PAK</t>
  </si>
  <si>
    <t>PUNJAB CITIES GOVERNANCE IMPRO</t>
  </si>
  <si>
    <t xml:space="preserve"> 10.12.2012 </t>
  </si>
  <si>
    <t>6242-PAK</t>
  </si>
  <si>
    <t>ADD. FIN. FOR THE SINDH BARRAG</t>
  </si>
  <si>
    <t>6270-PK</t>
  </si>
  <si>
    <t>KHYBER PASS ECO CORRI PRO</t>
  </si>
  <si>
    <t xml:space="preserve"> 13.12.2019 </t>
  </si>
  <si>
    <t xml:space="preserve"> 28.06.2024 </t>
  </si>
  <si>
    <t>6432-PK</t>
  </si>
  <si>
    <t>ADD FIN FOR CNTRL ASIA ELEC</t>
  </si>
  <si>
    <t>6438-PAK</t>
  </si>
  <si>
    <t>HIGHER EDUCATION DEVELP. PROJ.</t>
  </si>
  <si>
    <t>HIGHER EDUCATION</t>
  </si>
  <si>
    <t>6456-PAK</t>
  </si>
  <si>
    <t xml:space="preserve"> 18.04.2020 </t>
  </si>
  <si>
    <t>6462-PK</t>
  </si>
  <si>
    <t>KPK INTEGRATED TOURISM DEP PRO</t>
  </si>
  <si>
    <t xml:space="preserve"> 14.11.2019 </t>
  </si>
  <si>
    <t>6590-PK</t>
  </si>
  <si>
    <t>PANDEMIC RESPONSE EFFECTIVENES</t>
  </si>
  <si>
    <t xml:space="preserve"> 03.04.2020 </t>
  </si>
  <si>
    <t xml:space="preserve"> 30.01.2019 </t>
  </si>
  <si>
    <t xml:space="preserve"> 28.11.2019 </t>
  </si>
  <si>
    <t>ITFC-PAK/00203</t>
  </si>
  <si>
    <t>PURCHASE OF CRUDE OIL</t>
  </si>
  <si>
    <t>PAK/00201</t>
  </si>
  <si>
    <t>MURABAHA FINANCING AGREEMENT.</t>
  </si>
  <si>
    <t xml:space="preserve"> 22.10.2019 </t>
  </si>
  <si>
    <t>SOUTHERN PUN. POV. ALLE. PROJ</t>
  </si>
  <si>
    <t xml:space="preserve"> 29.01.2020 </t>
  </si>
  <si>
    <t xml:space="preserve"> 30.03.2023 </t>
  </si>
  <si>
    <t xml:space="preserve"> 04.05.2016 </t>
  </si>
  <si>
    <t>SOUTHERN PUN. POV. ALEV. PROJ</t>
  </si>
  <si>
    <t>ITALIAN-2019</t>
  </si>
  <si>
    <t>ECONOMIC TRANSFORMATION INIT.</t>
  </si>
  <si>
    <t xml:space="preserve"> 08.08.2019 </t>
  </si>
  <si>
    <t>PAK-12</t>
  </si>
  <si>
    <t xml:space="preserve"> 20.12.2019 </t>
  </si>
  <si>
    <t>MASTER MURABAHA AGREEMENT(LNG)</t>
  </si>
  <si>
    <t>SUISSE-2019</t>
  </si>
  <si>
    <t>TERM FACILITIES AGREEMENT</t>
  </si>
  <si>
    <t xml:space="preserve"> 26.09.2019 </t>
  </si>
  <si>
    <t xml:space="preserve"> 31.10.2020 </t>
  </si>
  <si>
    <t>Guaranteed Total</t>
  </si>
  <si>
    <t>CHINA Total</t>
  </si>
  <si>
    <t>AIIB Total</t>
  </si>
  <si>
    <t>CANADA Total</t>
  </si>
  <si>
    <t>EIB Total</t>
  </si>
  <si>
    <t>GAVI Total</t>
  </si>
  <si>
    <t>IBRD Total</t>
  </si>
  <si>
    <t>IDB Total</t>
  </si>
  <si>
    <t>IFAD Total</t>
  </si>
  <si>
    <t>ITALY Total</t>
  </si>
  <si>
    <t>KOREA Total</t>
  </si>
  <si>
    <t>KUWAIT Total</t>
  </si>
  <si>
    <t>NORWAY Total</t>
  </si>
  <si>
    <t>OMAN Total</t>
  </si>
  <si>
    <t>OPEC FUND Total</t>
  </si>
  <si>
    <t>SCB(LONDON) Total</t>
  </si>
  <si>
    <t>U.K Total</t>
  </si>
  <si>
    <t>USA Total</t>
  </si>
  <si>
    <t>Sum of Undisburs</t>
  </si>
  <si>
    <t>23-24</t>
  </si>
  <si>
    <t>Undisbursed
as on
30.06.2021
[$]</t>
  </si>
  <si>
    <t xml:space="preserve">Undisbursed
as on
30.06.2021
[Rs.]     </t>
  </si>
  <si>
    <t>NBP Bahrain</t>
  </si>
  <si>
    <t>PIA-ROSVELT2020</t>
  </si>
  <si>
    <t>PIA ROOSEVELT FINANCE AGR.</t>
  </si>
  <si>
    <t xml:space="preserve"> 01.10.2020 </t>
  </si>
  <si>
    <t>AIR TRANSPORT</t>
  </si>
  <si>
    <t>NATONAL  DISASTER RISK MNG FND</t>
  </si>
  <si>
    <t xml:space="preserve"> 22.03.2019 </t>
  </si>
  <si>
    <t>FINANCE AND REVENUE</t>
  </si>
  <si>
    <t>0649-PAK(EF)</t>
  </si>
  <si>
    <t xml:space="preserve"> 30.06.2027 </t>
  </si>
  <si>
    <t>3799-PAK</t>
  </si>
  <si>
    <t>KHI BUS RAPD TRANSIT RED LINE</t>
  </si>
  <si>
    <t>3845-PAK(COL)</t>
  </si>
  <si>
    <t>SINDH SECONDARY EDUCATION IMPR</t>
  </si>
  <si>
    <t xml:space="preserve"> 30.06.2026 </t>
  </si>
  <si>
    <t>3975-PAK</t>
  </si>
  <si>
    <t>CAPITAL MARKET DEV PRO</t>
  </si>
  <si>
    <t xml:space="preserve"> 30.09.2021 </t>
  </si>
  <si>
    <t>3976-PAK(COL)</t>
  </si>
  <si>
    <t>3RD CAPITAL MRKET DEV PRO SUB1</t>
  </si>
  <si>
    <t>4057-PAK</t>
  </si>
  <si>
    <t>BALAKOT HYDROPWR DEV PROJ.</t>
  </si>
  <si>
    <t xml:space="preserve"> 21.05.2021 </t>
  </si>
  <si>
    <t xml:space="preserve"> 31.12.2027 </t>
  </si>
  <si>
    <t>8367-PAK(EF)</t>
  </si>
  <si>
    <t xml:space="preserve"> 31.01.2021 </t>
  </si>
  <si>
    <t>S0404A</t>
  </si>
  <si>
    <t>KARACHI WATER &amp; SEWERAGE SERV</t>
  </si>
  <si>
    <t xml:space="preserve"> 02.12.2020 </t>
  </si>
  <si>
    <t>AIIB-0162A</t>
  </si>
  <si>
    <t>KARACH BUS RAPID TRAN RED LINE</t>
  </si>
  <si>
    <t xml:space="preserve"> 24.02.2021 </t>
  </si>
  <si>
    <t>KHI WTR &amp; SEWERG SER IMP PRO.</t>
  </si>
  <si>
    <t xml:space="preserve"> 27.07.2020 </t>
  </si>
  <si>
    <t>AJMAN-240521</t>
  </si>
  <si>
    <t>MASTER MURABAHA AGREEMENT 289M</t>
  </si>
  <si>
    <t xml:space="preserve"> 24.05.2021 </t>
  </si>
  <si>
    <t>BONDS</t>
  </si>
  <si>
    <t>EUR-10Y-080421</t>
  </si>
  <si>
    <t>NAYA PAK PROJ 400(M) 10YEARS</t>
  </si>
  <si>
    <t xml:space="preserve"> 08.04.2031 </t>
  </si>
  <si>
    <t>BOND HOLDERS</t>
  </si>
  <si>
    <t xml:space="preserve"> 08.04.2051 </t>
  </si>
  <si>
    <t xml:space="preserve"> 08.04.2026 </t>
  </si>
  <si>
    <t>EUR-30Y-080421</t>
  </si>
  <si>
    <t>NAYA PAK PROJ 300(M) 30YEARS</t>
  </si>
  <si>
    <t>EUR-5Y-08042021</t>
  </si>
  <si>
    <t>NAYA PAK PROJ 300(M) 5YEARS</t>
  </si>
  <si>
    <t>CHASHMA NUCLEAR POWER PLANT C2</t>
  </si>
  <si>
    <t xml:space="preserve"> 31.03.2005 </t>
  </si>
  <si>
    <t xml:space="preserve"> 31.03.2012 </t>
  </si>
  <si>
    <t xml:space="preserve"> 15.08.2023 </t>
  </si>
  <si>
    <t xml:space="preserve"> 16.11.2023 </t>
  </si>
  <si>
    <t>INFORMATION TECHNOLOGY</t>
  </si>
  <si>
    <t xml:space="preserve"> 21.02.2021 </t>
  </si>
  <si>
    <t>CPK-1033-02-T</t>
  </si>
  <si>
    <t>REH OF CHITRAL &amp; DAGAI HPP</t>
  </si>
  <si>
    <t xml:space="preserve"> 19.07.2019 </t>
  </si>
  <si>
    <t xml:space="preserve"> 31.07.2025 </t>
  </si>
  <si>
    <t>CPK-1039-02-Z</t>
  </si>
  <si>
    <t>SUSTAINABL ENERGY SECTOR REFOM</t>
  </si>
  <si>
    <t xml:space="preserve"> 11.02.2020 </t>
  </si>
  <si>
    <t xml:space="preserve"> 31.03.2025 </t>
  </si>
  <si>
    <t>CPK-1033-01S</t>
  </si>
  <si>
    <t>REH OF CHITRAL &amp; DARGAI HYDRO</t>
  </si>
  <si>
    <t>CPK-1051-01</t>
  </si>
  <si>
    <t>KHI BUS RPD RES LINE(BRT)</t>
  </si>
  <si>
    <t xml:space="preserve"> 15.03.2021 </t>
  </si>
  <si>
    <t xml:space="preserve"> 15.09.2025 </t>
  </si>
  <si>
    <t xml:space="preserve"> 30.07.2021 </t>
  </si>
  <si>
    <t>BMZ-201770106</t>
  </si>
  <si>
    <t>PROMOTING SUSTAINABLE URBAN DE</t>
  </si>
  <si>
    <t xml:space="preserve"> 18.02.2020 </t>
  </si>
  <si>
    <t>BMZ-201867068</t>
  </si>
  <si>
    <t>DEV OF HYDROPOWER &amp; RE ENER-II</t>
  </si>
  <si>
    <t xml:space="preserve"> 13.12.2034 </t>
  </si>
  <si>
    <t xml:space="preserve"> 28.02.2021 </t>
  </si>
  <si>
    <t>BMZNO.201565092</t>
  </si>
  <si>
    <t>PROMOTION OF RENEWABL  ENG EFF</t>
  </si>
  <si>
    <t xml:space="preserve"> 17.07.2020 </t>
  </si>
  <si>
    <t xml:space="preserve"> 30.11.2020 </t>
  </si>
  <si>
    <t>TF0B3385-PK</t>
  </si>
  <si>
    <t>KP/FATA/BALO M DONORS T FUND G</t>
  </si>
  <si>
    <t xml:space="preserve"> 15.07.2020 </t>
  </si>
  <si>
    <t>TF-2589</t>
  </si>
  <si>
    <t>PAK COMM SUPPORT PRJ CASA1000</t>
  </si>
  <si>
    <t>TF-2594</t>
  </si>
  <si>
    <t>PAK COMM. SUPPORT PROJECT2</t>
  </si>
  <si>
    <t>TF-2595</t>
  </si>
  <si>
    <t>PAK COMM SUPPORT PROJECT</t>
  </si>
  <si>
    <t xml:space="preserve"> 15.06.2022 </t>
  </si>
  <si>
    <t>TF-B2123-PK</t>
  </si>
  <si>
    <t>BALOCH LIVELIHOOD ENTREPREN-ii</t>
  </si>
  <si>
    <t xml:space="preserve"> 26.03.2021 </t>
  </si>
  <si>
    <t>SOCIAL WELFARE</t>
  </si>
  <si>
    <t>TFB3319-PK</t>
  </si>
  <si>
    <t>GLOBL PTRSHP FOR EDU FND</t>
  </si>
  <si>
    <t xml:space="preserve"> 25.11.2020 </t>
  </si>
  <si>
    <t>EDUCATION</t>
  </si>
  <si>
    <t>TFOB4840</t>
  </si>
  <si>
    <t>ADD. FINANCING FOR FATA TDPs</t>
  </si>
  <si>
    <t xml:space="preserve"> 25.02.2021 </t>
  </si>
  <si>
    <t>TFOB4841</t>
  </si>
  <si>
    <t>ADDT. FINANCING FOR FATA TDPs</t>
  </si>
  <si>
    <t>9164-PK</t>
  </si>
  <si>
    <t>KPK HYDRO &amp; RENEW ENERGY DEV</t>
  </si>
  <si>
    <t xml:space="preserve"> 15.10.2020 </t>
  </si>
  <si>
    <t xml:space="preserve"> 30.11.2027 </t>
  </si>
  <si>
    <t>9170-PK</t>
  </si>
  <si>
    <t>PNJB RES IMP&amp;DIGI EFF(PRIDE)</t>
  </si>
  <si>
    <t xml:space="preserve"> 16.12.2020 </t>
  </si>
  <si>
    <t xml:space="preserve"> 25.08.2025 </t>
  </si>
  <si>
    <t>9177-PK</t>
  </si>
  <si>
    <t>SOLID WAST EMG&amp;EFF PRO(SWEEP)</t>
  </si>
  <si>
    <t>D5640-PK</t>
  </si>
  <si>
    <t>STRENGTH INSTITU FOR REFUGEE</t>
  </si>
  <si>
    <t xml:space="preserve"> 28.02.2025 </t>
  </si>
  <si>
    <t>GRANTS (F.G. PROJS)</t>
  </si>
  <si>
    <t>D5650-PK</t>
  </si>
  <si>
    <t>BALOCH LIVELIHOOD ENTREPRENEUR</t>
  </si>
  <si>
    <t>D679-PK</t>
  </si>
  <si>
    <t>BALOCH HUM CAP INV PROJ</t>
  </si>
  <si>
    <t xml:space="preserve"> 29.03.2021 </t>
  </si>
  <si>
    <t>D680-PK</t>
  </si>
  <si>
    <t>KPK HUMAN CAP INVEST PROJECT</t>
  </si>
  <si>
    <t xml:space="preserve"> 30.03.2021 </t>
  </si>
  <si>
    <t>TOURISM</t>
  </si>
  <si>
    <t>6246-PK</t>
  </si>
  <si>
    <t>PAK HYDRO &amp; CLIMAT SER PRO</t>
  </si>
  <si>
    <t xml:space="preserve"> 22.05.2020 </t>
  </si>
  <si>
    <t xml:space="preserve"> 30.05.2025 </t>
  </si>
  <si>
    <t>KPK AGGRI IMPROV PRO</t>
  </si>
  <si>
    <t>6544-PAK</t>
  </si>
  <si>
    <t>BALOCHSTAN LIVHOD&amp;ENTRPSHIP PR</t>
  </si>
  <si>
    <t>6545-PAK</t>
  </si>
  <si>
    <t>STRGTH INSTITUTIONS FOR REFUGE</t>
  </si>
  <si>
    <t>6548-PAK</t>
  </si>
  <si>
    <t>PUNJAB HUMAN CAPITAL INV PROJ</t>
  </si>
  <si>
    <t xml:space="preserve"> 18.05.2020 </t>
  </si>
  <si>
    <t>6713-PAK</t>
  </si>
  <si>
    <t>BALOCHISTAN HUMAN CAPI INV PRO</t>
  </si>
  <si>
    <t>6714-PAK</t>
  </si>
  <si>
    <t>KPK HUMAN CAPT INVSTMNT PROJ</t>
  </si>
  <si>
    <t>6757-PK</t>
  </si>
  <si>
    <t>ACTON STRGTH PRO INC &amp; RES EDU</t>
  </si>
  <si>
    <t xml:space="preserve"> 21.08.2020 </t>
  </si>
  <si>
    <t>6763-PAK</t>
  </si>
  <si>
    <t>LOCUST EMRGNCY FOOD SECURITY</t>
  </si>
  <si>
    <t>6779-PK</t>
  </si>
  <si>
    <t>6794-PAK</t>
  </si>
  <si>
    <t>ADD FIN FOR SINDH RESILNCE PRO</t>
  </si>
  <si>
    <t>6855-PAK</t>
  </si>
  <si>
    <t>PAK CRISIS-RESILNT SOCIAL PROJ</t>
  </si>
  <si>
    <t>6872-PAK</t>
  </si>
  <si>
    <t>KP SPNDING EFF ENHANCED DEVLOP</t>
  </si>
  <si>
    <t>6945-PK</t>
  </si>
  <si>
    <t xml:space="preserve"> 29.06.2021 </t>
  </si>
  <si>
    <t>9076-PK</t>
  </si>
  <si>
    <t>ADD FIN DASU HYDRO TRNS LINE</t>
  </si>
  <si>
    <t xml:space="preserve"> 31.05.2024 </t>
  </si>
  <si>
    <t>2-PAK-0155</t>
  </si>
  <si>
    <t>ELECTRICITY TRANS &amp; TRADE  PRO</t>
  </si>
  <si>
    <t xml:space="preserve"> 17.03.2019 </t>
  </si>
  <si>
    <t xml:space="preserve"> 15.06.2026 </t>
  </si>
  <si>
    <t>ITFC-PAK200-ROL</t>
  </si>
  <si>
    <t>ITFC MURABAHA AGREEMENT 471.5M</t>
  </si>
  <si>
    <t xml:space="preserve"> 27.05.2021 </t>
  </si>
  <si>
    <t xml:space="preserve"> 06.06.2022 </t>
  </si>
  <si>
    <t>GWADAR LASBELA LIVELIHOOD SUPP</t>
  </si>
  <si>
    <t xml:space="preserve"> 19.04.2021 </t>
  </si>
  <si>
    <t xml:space="preserve"> 19.04.2027 </t>
  </si>
  <si>
    <t>PROJ. FOR CHILD HEALTH PIMS</t>
  </si>
  <si>
    <t xml:space="preserve"> 23.04.2019 </t>
  </si>
  <si>
    <t xml:space="preserve"> 31.12.2026 </t>
  </si>
  <si>
    <t>HUMAN RESOURCE DEV SCH</t>
  </si>
  <si>
    <t xml:space="preserve"> 06.08.2020 </t>
  </si>
  <si>
    <t>INS OF WEATHER SUR RADAR SKKR</t>
  </si>
  <si>
    <t xml:space="preserve"> 25.01.2021 </t>
  </si>
  <si>
    <t>IMP WTR TRTMNT&amp; WTR DISTRI SYS</t>
  </si>
  <si>
    <t xml:space="preserve"> 19.03.2021 </t>
  </si>
  <si>
    <t xml:space="preserve"> 31.12.2028 </t>
  </si>
  <si>
    <t>JAPAN08-09-20</t>
  </si>
  <si>
    <t>ECONOMIC SOCIO DEV PROGRAMME</t>
  </si>
  <si>
    <t xml:space="preserve"> 08.09.2020 </t>
  </si>
  <si>
    <t>SANITARY &amp; SIMILAR SERVICES</t>
  </si>
  <si>
    <t>JAPAN-2020</t>
  </si>
  <si>
    <t>ECO SOCAL DEV PRO COVID19</t>
  </si>
  <si>
    <t xml:space="preserve"> 15.12.2020 </t>
  </si>
  <si>
    <t>COMM (M/O NHSRC, NDM</t>
  </si>
  <si>
    <t xml:space="preserve"> 24.10.2023 </t>
  </si>
  <si>
    <t>14855-BS-COV</t>
  </si>
  <si>
    <t>COVID-19 ACTIVE RESPONSE</t>
  </si>
  <si>
    <t xml:space="preserve"> 03.02.2021 </t>
  </si>
  <si>
    <t>878-P</t>
  </si>
  <si>
    <t>RAILWAYS DEVELOPMENT PROJECT</t>
  </si>
  <si>
    <t xml:space="preserve"> 26.04.2002 </t>
  </si>
  <si>
    <t xml:space="preserve"> 31.12.2006 </t>
  </si>
  <si>
    <t xml:space="preserve"> 30.03.2022 </t>
  </si>
  <si>
    <t>COMMON [NHA, K.P]</t>
  </si>
  <si>
    <t>[NON-FOOD]</t>
  </si>
  <si>
    <t>SCB-17052021</t>
  </si>
  <si>
    <t xml:space="preserve"> 17.05.2021 </t>
  </si>
  <si>
    <t>SUISSE-JAN-2021</t>
  </si>
  <si>
    <t xml:space="preserve"> 04.01.2021 </t>
  </si>
  <si>
    <t xml:space="preserve"> 31.01.2022 </t>
  </si>
  <si>
    <t>391-PEPA-GOMAL</t>
  </si>
  <si>
    <t>GOMAL ZAM MULTIPUROSE DAM PROJ</t>
  </si>
  <si>
    <t>NBP Bahrain Total</t>
  </si>
  <si>
    <t>BONDS Total</t>
  </si>
  <si>
    <t>PROG. FOR AFFORD. CLEAN ENERGY</t>
  </si>
  <si>
    <t>[NON-FOOD] Total</t>
  </si>
  <si>
    <t>BOND HOLDERS Total</t>
  </si>
  <si>
    <t>Undisbursed
Balance
as on
30.06.2021</t>
  </si>
  <si>
    <t>26-27</t>
  </si>
  <si>
    <t>4096-PAK(COL)</t>
  </si>
  <si>
    <t>COVID-19 VACCINE SUPPORT PROJ</t>
  </si>
  <si>
    <t>EURO-BOND-2021</t>
  </si>
  <si>
    <t xml:space="preserve">NAYA PAK EURO BOND </t>
  </si>
  <si>
    <t>DIB-2021(215M)</t>
  </si>
  <si>
    <t>TF0B6208-PAK</t>
  </si>
  <si>
    <t>SINDH ERLY LERN ENHMNT CLAS TR</t>
  </si>
  <si>
    <t>6973-PAK</t>
  </si>
  <si>
    <t>SCB-13082021</t>
  </si>
  <si>
    <t>STANDARD SYNDICATED TERM LOAN</t>
  </si>
  <si>
    <t>MASHR08092021</t>
  </si>
  <si>
    <t>MASTER MURABAHA AGREMNT(270M)</t>
  </si>
  <si>
    <t xml:space="preserve"> 31.10.2021 </t>
  </si>
  <si>
    <t xml:space="preserve"> 31.08.2021 </t>
  </si>
  <si>
    <t xml:space="preserve"> 06.08.2021 </t>
  </si>
  <si>
    <t>NAYA PAK EURO BOND</t>
  </si>
  <si>
    <t xml:space="preserve"> 13.07.2021 </t>
  </si>
  <si>
    <t xml:space="preserve"> 15.07.2021 </t>
  </si>
  <si>
    <t xml:space="preserve"> 28.07.2021 </t>
  </si>
  <si>
    <t>TF-0A4166-MDTF</t>
  </si>
  <si>
    <t>FATA RURAL LIVELIHOODS &amp; COMM</t>
  </si>
  <si>
    <t>TF0B3385-PAK</t>
  </si>
  <si>
    <t>GOVRNC &amp; POL PROJ IN KPK</t>
  </si>
  <si>
    <t xml:space="preserve"> 11.08.2021 </t>
  </si>
  <si>
    <t xml:space="preserve"> 30.04.2026 </t>
  </si>
  <si>
    <t>6925-PAK</t>
  </si>
  <si>
    <t>PUNJB RURL SUS WTR SUPP&amp;SAN PR</t>
  </si>
  <si>
    <t xml:space="preserve"> 25.06.2021 </t>
  </si>
  <si>
    <t xml:space="preserve"> 30.06.2028 </t>
  </si>
  <si>
    <t>9267-PAK</t>
  </si>
  <si>
    <t>9277-PAK</t>
  </si>
  <si>
    <t>PROG.FOR AFFORD CLEAN ENERGY</t>
  </si>
  <si>
    <t xml:space="preserve"> 13.08.2021 </t>
  </si>
  <si>
    <t xml:space="preserve"> 28.09.2021 </t>
  </si>
  <si>
    <t>17-18</t>
  </si>
  <si>
    <t>9197-PAK(EF)</t>
  </si>
  <si>
    <t>BALOCHISTAN WATER RES DEV PROJ</t>
  </si>
  <si>
    <t>4159-PAK</t>
  </si>
  <si>
    <t>ENGRY SEC REFOM&amp;FIN SUSTAN PRO</t>
  </si>
  <si>
    <t xml:space="preserve"> 18.12.2021 </t>
  </si>
  <si>
    <t>DIB13122021</t>
  </si>
  <si>
    <t>MASTER MURABAHA AGRMNT(420M)</t>
  </si>
  <si>
    <t xml:space="preserve"> 13.12.2021 </t>
  </si>
  <si>
    <t>DIB27102021</t>
  </si>
  <si>
    <t>MASTER MURABAHA AGRMNT(245M)</t>
  </si>
  <si>
    <t xml:space="preserve"> 27.10.2021 </t>
  </si>
  <si>
    <t>DIB271221(260M)</t>
  </si>
  <si>
    <t>MASTER MURABAHA AGRMNT(260M)</t>
  </si>
  <si>
    <t>EMIRATES NBD</t>
  </si>
  <si>
    <t>NBD-21(110M)</t>
  </si>
  <si>
    <t>MSTR MARHABAHA AGREMENT(110M)</t>
  </si>
  <si>
    <t xml:space="preserve"> 28.12.2021 </t>
  </si>
  <si>
    <t xml:space="preserve"> 25.02.2022 </t>
  </si>
  <si>
    <t>NBD-21(490M)</t>
  </si>
  <si>
    <t>MSTR MARHABAHA AGREMENT(490M)</t>
  </si>
  <si>
    <t>CPK1026</t>
  </si>
  <si>
    <t>FIN AGRMNT HYDRO PWR</t>
  </si>
  <si>
    <t>1054-PAK</t>
  </si>
  <si>
    <t>IVAC COVID19 VACINE SUPP(2.5M)</t>
  </si>
  <si>
    <t xml:space="preserve"> 20.12.2021 </t>
  </si>
  <si>
    <t xml:space="preserve"> 28.02.2023 </t>
  </si>
  <si>
    <t>1054-PAK-1</t>
  </si>
  <si>
    <t>IVAC COVID19 VACINE SUPP(70M)</t>
  </si>
  <si>
    <t>ITFC-PAK/0205</t>
  </si>
  <si>
    <t xml:space="preserve"> 21.10.2021 </t>
  </si>
  <si>
    <t xml:space="preserve"> 28.02.2026 </t>
  </si>
  <si>
    <t>SCB-21102021</t>
  </si>
  <si>
    <t>STANDARD SYNDICATED TERMS LOAN</t>
  </si>
  <si>
    <t>SFD TIME DEPOSIT</t>
  </si>
  <si>
    <t>SFD-1443/1</t>
  </si>
  <si>
    <t>SAUDI TIME DEPOSIT (3BILLION)</t>
  </si>
  <si>
    <t xml:space="preserve"> 29.11.2021 </t>
  </si>
  <si>
    <t>TIME DEPOSITS</t>
  </si>
  <si>
    <t>MASH09122021</t>
  </si>
  <si>
    <t xml:space="preserve"> 09.12.2021 </t>
  </si>
  <si>
    <t>9318-PAK</t>
  </si>
  <si>
    <t>ELECTRIC DIS EFFCNY IMP PRO</t>
  </si>
  <si>
    <t xml:space="preserve">MSTR MARHABAHA AGREMENT(110M) </t>
  </si>
  <si>
    <t xml:space="preserve">MSTR MARHABAHA AGREMENT(490M) </t>
  </si>
  <si>
    <t>Loan / Grant                           No.</t>
  </si>
  <si>
    <t>Name of Loan / Grant</t>
  </si>
  <si>
    <t>EMIRATES NBD Total</t>
  </si>
  <si>
    <t>TIME DEPOSITS Total</t>
  </si>
  <si>
    <t xml:space="preserve">Undisbursed
as on
31.03.2022
[Rs.]     </t>
  </si>
  <si>
    <t>CATIC</t>
  </si>
  <si>
    <t>PAF</t>
  </si>
  <si>
    <t>4176-PAK(COL)</t>
  </si>
  <si>
    <t>3RD CAPITAL MARKET DEV PROGRAM</t>
  </si>
  <si>
    <t xml:space="preserve"> 25.03.2022 </t>
  </si>
  <si>
    <t xml:space="preserve"> 29.03.2022 </t>
  </si>
  <si>
    <t>6041-PAK</t>
  </si>
  <si>
    <t>PREP KURM TNGI WTR DEV PRO</t>
  </si>
  <si>
    <t xml:space="preserve"> 22.12.2021 </t>
  </si>
  <si>
    <t>COMMON [WAPDA,K.P]</t>
  </si>
  <si>
    <t>SUK-2022-1-7Y</t>
  </si>
  <si>
    <t>SUKUK TRUST CER ISS PRO</t>
  </si>
  <si>
    <t xml:space="preserve"> 31.01.2029 </t>
  </si>
  <si>
    <t>CHINA-210322-11</t>
  </si>
  <si>
    <t>AGRI DEMONSTRATION STATION EQP</t>
  </si>
  <si>
    <t xml:space="preserve"> 21.03.2022 </t>
  </si>
  <si>
    <t xml:space="preserve"> 21.03.2023 </t>
  </si>
  <si>
    <t>CHINA-210322-13</t>
  </si>
  <si>
    <t>JOINT AGRI TECH LAB EQUIPMENT</t>
  </si>
  <si>
    <t>CHINA-210322-29</t>
  </si>
  <si>
    <t>AGRICUL. EQUIP AND MATERIALS</t>
  </si>
  <si>
    <t>CHINA30032022</t>
  </si>
  <si>
    <t>ECONOMIC&amp;TEC CO.BT PAK&amp;CHINA</t>
  </si>
  <si>
    <t xml:space="preserve"> 30.03.2025 </t>
  </si>
  <si>
    <t>COMM[BALOCH,PUNJAB]</t>
  </si>
  <si>
    <t>TF-B3039</t>
  </si>
  <si>
    <t>NATIONAL IMMUNIZATION SUP PROJ</t>
  </si>
  <si>
    <t xml:space="preserve"> 17.06.2021 </t>
  </si>
  <si>
    <t xml:space="preserve"> 23.12.2021 </t>
  </si>
  <si>
    <t>PAK-1049</t>
  </si>
  <si>
    <t>MOHMAND DAM HYDRO PRO</t>
  </si>
  <si>
    <t xml:space="preserve"> 31.03.2026 </t>
  </si>
  <si>
    <t>ITFC SHORT TRM FIN IMP OIL&amp;LNG</t>
  </si>
  <si>
    <t>PRO HUMN RESOURCE DEVLOPMNT</t>
  </si>
  <si>
    <t>JAPAN0821</t>
  </si>
  <si>
    <t>PRO OF MNTAL&amp;CHILD HELTH SINDH</t>
  </si>
  <si>
    <t>F-PAK-1349-148</t>
  </si>
  <si>
    <t>SFD FOR IMP OIL PETRO PRODUCT</t>
  </si>
  <si>
    <t>ADD. MURABAHA AGREMNT(73M)</t>
  </si>
  <si>
    <t>CATIC Total</t>
  </si>
  <si>
    <t>2160060</t>
  </si>
  <si>
    <t>15-16</t>
  </si>
  <si>
    <t>21-22</t>
  </si>
  <si>
    <t>22-23</t>
  </si>
  <si>
    <t>27-28</t>
  </si>
  <si>
    <t>Non Guaranteed</t>
  </si>
  <si>
    <t xml:space="preserve"> 31.07.2022 </t>
  </si>
  <si>
    <t>4154-PAK</t>
  </si>
  <si>
    <t>INTERGRATED SOCIAL PROTECT DEV</t>
  </si>
  <si>
    <t xml:space="preserve"> 10.12.2021 </t>
  </si>
  <si>
    <t>7045-PAK</t>
  </si>
  <si>
    <t>ADD FIN 4 PAK HOUSING FIN PRO</t>
  </si>
  <si>
    <t xml:space="preserve"> 21.06.2022 </t>
  </si>
  <si>
    <t>L0214A</t>
  </si>
  <si>
    <t>KPK CITIS IMP PRO</t>
  </si>
  <si>
    <t xml:space="preserve"> 11.04.2022 </t>
  </si>
  <si>
    <t>CHINA DEV BANK</t>
  </si>
  <si>
    <t>CDB22062022</t>
  </si>
  <si>
    <t>15 BILLION TERM FACILITY AGREE</t>
  </si>
  <si>
    <t xml:space="preserve"> 22.06.2022 </t>
  </si>
  <si>
    <t>E.C.O. T/BANK</t>
  </si>
  <si>
    <t>ECO25042022</t>
  </si>
  <si>
    <t>OIL FINANCING FACILITY</t>
  </si>
  <si>
    <t xml:space="preserve"> 25.04.2022 </t>
  </si>
  <si>
    <t>CPK-1038-01-19</t>
  </si>
  <si>
    <t>WASA FAISLABAD DRINKING WATER</t>
  </si>
  <si>
    <t xml:space="preserve"> 25.04.2019 </t>
  </si>
  <si>
    <t xml:space="preserve"> 25.12.2025 </t>
  </si>
  <si>
    <t>TFB7208</t>
  </si>
  <si>
    <t>SINDH EARLY LEARNING ENHNCEMET</t>
  </si>
  <si>
    <t>ITFC/PAK/206</t>
  </si>
  <si>
    <t>DIRECT MURBHA FICILITY $50M</t>
  </si>
  <si>
    <t xml:space="preserve"> 21.04.2022 </t>
  </si>
  <si>
    <t>ITFC-PAK/0207</t>
  </si>
  <si>
    <t xml:space="preserve"> 14.05.2022 </t>
  </si>
  <si>
    <t xml:space="preserve"> 30.04.2025 </t>
  </si>
  <si>
    <t>15203P</t>
  </si>
  <si>
    <t>MOMAND DAM HYDROPWR PROJ</t>
  </si>
  <si>
    <t>TIME DEPOSIT</t>
  </si>
  <si>
    <t>Detail of SR July-June, 2021-22</t>
  </si>
  <si>
    <t>Amount Committed in US$ Eqv.                                         (Currency Exchange Rate applied as of 30-Jun-2022)</t>
  </si>
  <si>
    <t xml:space="preserve">Disbursement                 Jul-Jun
2021-22
[$]                                                                                                                                        </t>
  </si>
  <si>
    <t>Undisburs
as on
30.06.2022
[$]</t>
  </si>
  <si>
    <t xml:space="preserve">Disbursement                 Jul-Jun
2021-22
[Rs.]  </t>
  </si>
  <si>
    <t xml:space="preserve">Undisbursed
as on
30.06.2022
[Rs.]     </t>
  </si>
  <si>
    <t xml:space="preserve">Undisbursed
as on
30.06.2022                  [BC]  </t>
  </si>
  <si>
    <t>COMMITMENTS OF ECONOMIC ASSISTANCE DURING JULY - JUNE 2021-22</t>
  </si>
  <si>
    <t>Undisbursed
as on
30.06.2022
[$]</t>
  </si>
  <si>
    <t>CHINA DEV BANK Total</t>
  </si>
  <si>
    <t>E.C.O. T/BANK Total</t>
  </si>
  <si>
    <t>SFD TIME DEPOSIT Total</t>
  </si>
  <si>
    <t>COMMITMENTS OF FOREIGN ECONOMIC ASSISTANCE DURING 
JULY - JUNE, 2021-22</t>
  </si>
  <si>
    <t>Sum of Disbursement                 Jul-Jun</t>
  </si>
  <si>
    <t>JULY - JUNE 2021-22</t>
  </si>
  <si>
    <t>TIME DEPOSIT Total</t>
  </si>
  <si>
    <t>Disbursement
During
Jul-Jun
2021-22</t>
  </si>
  <si>
    <t>Undisbursed
Balance
as on
30.06.2022</t>
  </si>
  <si>
    <t>Sum of Amount Committed in US$ Eqv.                                         (Currency Exchange Rate applied as of 30-Jun-2022)</t>
  </si>
  <si>
    <t>COMMITMENTS &amp; DISBURSEMENTS                                                                           OF FOREIGN ECONOMIC ASSISTANCE                                                                                                                                                                                                 JULY - JUNE 2021-22</t>
  </si>
  <si>
    <t>Guaranteed: China, NBP Bahrain, Catic</t>
  </si>
  <si>
    <t>China Dev Bank</t>
  </si>
  <si>
    <t>E.C.O T/Bank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</si>
</sst>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#,##0.000,,\ ;"/>
    <numFmt numFmtId="168" formatCode="_(* #,##0.0_);_(* \(#,##0.0\);_(* &quot;-&quot;??_);_(@_)"/>
    <numFmt numFmtId="169" formatCode="&quot;$&quot;#,##0.00;\-&quot;$&quot;#,##0.00"/>
    <numFmt numFmtId="170" formatCode="0.000,,\ ;"/>
    <numFmt numFmtId="171" formatCode="0.000"/>
    <numFmt numFmtId="172" formatCode="#,##0.00,,"/>
    <numFmt numFmtId="173" formatCode="0.00,,"/>
    <numFmt numFmtId="174" formatCode="0.000%"/>
    <numFmt numFmtId="175" formatCode="#,##0,,"/>
    <numFmt numFmtId="176" formatCode="dd\.mm\.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Courier New"/>
      <family val="3"/>
    </font>
    <font>
      <sz val="9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16"/>
      <name val="Arial Narrow"/>
      <family val="2"/>
    </font>
    <font>
      <b/>
      <sz val="9"/>
      <color indexed="8"/>
      <name val="Arial Narrow"/>
      <family val="2"/>
    </font>
    <font>
      <sz val="10"/>
      <name val="Courier"/>
      <family val="3"/>
    </font>
    <font>
      <b/>
      <i/>
      <sz val="12"/>
      <name val="Arial Narrow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indexed="8"/>
      <name val="Times New Roman"/>
      <family val="1"/>
    </font>
    <font>
      <b/>
      <sz val="9"/>
      <name val="Arial Narrow"/>
      <family val="2"/>
    </font>
    <font>
      <sz val="10"/>
      <name val="Arial"/>
      <family val="2"/>
    </font>
    <font>
      <sz val="10"/>
      <name val="Courier"/>
      <family val="3"/>
    </font>
    <font>
      <sz val="10"/>
      <name val="Univers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4"/>
      <color indexed="8"/>
      <name val="Times New Roman"/>
      <family val="1"/>
    </font>
    <font>
      <i/>
      <sz val="36"/>
      <name val="Bodoni MT Black"/>
      <family val="1"/>
    </font>
    <font>
      <b/>
      <sz val="24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6"/>
      <name val="Arial"/>
      <family val="2"/>
    </font>
    <font>
      <b/>
      <sz val="10"/>
      <name val="Arial"/>
    </font>
    <font>
      <b/>
      <sz val="12"/>
      <color indexed="8"/>
      <name val="Times New Roman"/>
      <family val="1"/>
    </font>
    <font>
      <b/>
      <sz val="10"/>
      <color theme="1"/>
      <name val="Arial"/>
      <family val="2"/>
    </font>
    <font>
      <b/>
      <sz val="10"/>
      <color theme="0"/>
      <name val="Arial"/>
    </font>
    <font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 style="thin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4"/>
      </top>
      <bottom/>
      <diagonal/>
    </border>
  </borders>
  <cellStyleXfs count="52">
    <xf numFmtId="0" fontId="0" fillId="0" borderId="0"/>
    <xf numFmtId="164" fontId="1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9" fillId="0" borderId="0"/>
    <xf numFmtId="169" fontId="34" fillId="0" borderId="0"/>
    <xf numFmtId="169" fontId="21" fillId="0" borderId="0"/>
    <xf numFmtId="169" fontId="21" fillId="0" borderId="0"/>
    <xf numFmtId="169" fontId="21" fillId="0" borderId="0"/>
    <xf numFmtId="169" fontId="21" fillId="0" borderId="0"/>
    <xf numFmtId="169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49">
    <xf numFmtId="0" fontId="0" fillId="0" borderId="0" xfId="0"/>
    <xf numFmtId="0" fontId="14" fillId="0" borderId="0" xfId="0" applyFont="1" applyAlignment="1">
      <alignment vertical="center"/>
    </xf>
    <xf numFmtId="170" fontId="0" fillId="0" borderId="0" xfId="0" applyNumberFormat="1" applyAlignment="1">
      <alignment vertical="center" wrapText="1"/>
    </xf>
    <xf numFmtId="170" fontId="25" fillId="0" borderId="1" xfId="0" applyNumberFormat="1" applyFont="1" applyBorder="1" applyAlignment="1">
      <alignment horizontal="center" vertical="center" wrapText="1"/>
    </xf>
    <xf numFmtId="170" fontId="26" fillId="0" borderId="0" xfId="0" applyNumberFormat="1" applyFont="1" applyAlignment="1">
      <alignment horizontal="center" vertical="center" wrapText="1"/>
    </xf>
    <xf numFmtId="164" fontId="10" fillId="0" borderId="0" xfId="1" applyFont="1"/>
    <xf numFmtId="164" fontId="10" fillId="0" borderId="0" xfId="1" applyFont="1" applyAlignment="1">
      <alignment vertical="center"/>
    </xf>
    <xf numFmtId="0" fontId="0" fillId="0" borderId="0" xfId="0" applyAlignment="1">
      <alignment vertical="center"/>
    </xf>
    <xf numFmtId="164" fontId="28" fillId="0" borderId="0" xfId="1" applyFont="1" applyBorder="1" applyAlignment="1">
      <alignment vertical="center"/>
    </xf>
    <xf numFmtId="164" fontId="28" fillId="0" borderId="0" xfId="1" applyFont="1" applyBorder="1" applyAlignment="1">
      <alignment vertical="center" wrapText="1"/>
    </xf>
    <xf numFmtId="164" fontId="24" fillId="0" borderId="1" xfId="1" applyFont="1" applyBorder="1" applyAlignment="1">
      <alignment horizontal="center" vertical="center" wrapText="1"/>
    </xf>
    <xf numFmtId="164" fontId="10" fillId="2" borderId="0" xfId="1" applyFont="1" applyFill="1"/>
    <xf numFmtId="164" fontId="26" fillId="2" borderId="0" xfId="1" applyFont="1" applyFill="1" applyAlignment="1">
      <alignment horizontal="right"/>
    </xf>
    <xf numFmtId="164" fontId="30" fillId="0" borderId="1" xfId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4" fontId="24" fillId="0" borderId="2" xfId="1" applyFont="1" applyBorder="1" applyAlignment="1">
      <alignment horizontal="center" vertical="center" wrapText="1"/>
    </xf>
    <xf numFmtId="0" fontId="12" fillId="0" borderId="0" xfId="38" applyFont="1" applyFill="1" applyAlignment="1">
      <alignment vertical="top" wrapText="1"/>
    </xf>
    <xf numFmtId="0" fontId="0" fillId="0" borderId="0" xfId="0" applyFill="1" applyProtection="1">
      <protection locked="0"/>
    </xf>
    <xf numFmtId="164" fontId="10" fillId="0" borderId="0" xfId="1" applyFont="1" applyAlignment="1">
      <alignment horizontal="center"/>
    </xf>
    <xf numFmtId="164" fontId="10" fillId="0" borderId="0" xfId="1" applyFont="1" applyFill="1" applyProtection="1">
      <protection locked="0"/>
    </xf>
    <xf numFmtId="164" fontId="25" fillId="0" borderId="0" xfId="1" applyFont="1" applyFill="1" applyBorder="1" applyAlignment="1">
      <alignment vertical="center" wrapText="1"/>
    </xf>
    <xf numFmtId="164" fontId="25" fillId="0" borderId="4" xfId="1" applyFont="1" applyFill="1" applyBorder="1" applyAlignment="1">
      <alignment vertical="center" wrapText="1"/>
    </xf>
    <xf numFmtId="164" fontId="25" fillId="0" borderId="5" xfId="1" applyFont="1" applyFill="1" applyBorder="1" applyAlignment="1">
      <alignment vertical="center" wrapText="1"/>
    </xf>
    <xf numFmtId="164" fontId="27" fillId="0" borderId="0" xfId="1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10" xfId="0" applyBorder="1"/>
    <xf numFmtId="173" fontId="32" fillId="0" borderId="1" xfId="1" applyNumberFormat="1" applyFont="1" applyFill="1" applyBorder="1" applyAlignment="1">
      <alignment horizontal="center" vertical="center" wrapText="1"/>
    </xf>
    <xf numFmtId="164" fontId="26" fillId="0" borderId="0" xfId="1" applyFont="1" applyBorder="1" applyAlignment="1">
      <alignment vertical="center"/>
    </xf>
    <xf numFmtId="164" fontId="27" fillId="0" borderId="0" xfId="1" applyFont="1" applyAlignment="1">
      <alignment horizontal="center" vertical="center" wrapText="1"/>
    </xf>
    <xf numFmtId="170" fontId="0" fillId="3" borderId="0" xfId="0" applyNumberFormat="1" applyFill="1" applyAlignment="1">
      <alignment vertical="center" wrapText="1"/>
    </xf>
    <xf numFmtId="171" fontId="0" fillId="3" borderId="0" xfId="0" applyNumberFormat="1" applyFill="1" applyAlignment="1">
      <alignment vertical="center" wrapText="1"/>
    </xf>
    <xf numFmtId="0" fontId="0" fillId="3" borderId="0" xfId="0" applyFill="1"/>
    <xf numFmtId="164" fontId="10" fillId="3" borderId="0" xfId="1" applyFont="1" applyFill="1"/>
    <xf numFmtId="171" fontId="0" fillId="0" borderId="0" xfId="0" applyNumberFormat="1" applyAlignment="1">
      <alignment vertical="center" wrapText="1"/>
    </xf>
    <xf numFmtId="0" fontId="0" fillId="0" borderId="0" xfId="0" applyProtection="1">
      <protection locked="0"/>
    </xf>
    <xf numFmtId="0" fontId="0" fillId="0" borderId="14" xfId="0" applyBorder="1"/>
    <xf numFmtId="172" fontId="0" fillId="0" borderId="11" xfId="0" applyNumberFormat="1" applyBorder="1"/>
    <xf numFmtId="172" fontId="0" fillId="0" borderId="14" xfId="0" applyNumberFormat="1" applyBorder="1"/>
    <xf numFmtId="172" fontId="0" fillId="0" borderId="0" xfId="0" applyNumberFormat="1"/>
    <xf numFmtId="172" fontId="0" fillId="0" borderId="15" xfId="0" applyNumberFormat="1" applyBorder="1"/>
    <xf numFmtId="172" fontId="0" fillId="0" borderId="0" xfId="0" applyNumberFormat="1" applyAlignment="1">
      <alignment vertical="center"/>
    </xf>
    <xf numFmtId="172" fontId="0" fillId="0" borderId="15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72" fontId="0" fillId="0" borderId="16" xfId="0" applyNumberFormat="1" applyBorder="1" applyAlignment="1">
      <alignment vertical="center"/>
    </xf>
    <xf numFmtId="164" fontId="10" fillId="0" borderId="0" xfId="1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172" fontId="27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6" xfId="0" applyBorder="1" applyAlignment="1"/>
    <xf numFmtId="172" fontId="25" fillId="0" borderId="1" xfId="1" applyNumberFormat="1" applyFont="1" applyFill="1" applyBorder="1" applyAlignment="1">
      <alignment vertical="center"/>
    </xf>
    <xf numFmtId="9" fontId="25" fillId="0" borderId="1" xfId="39" applyFont="1" applyFill="1" applyBorder="1" applyAlignment="1">
      <alignment vertical="center"/>
    </xf>
    <xf numFmtId="16" fontId="14" fillId="0" borderId="18" xfId="0" quotePrefix="1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0" fontId="0" fillId="0" borderId="0" xfId="39" applyNumberFormat="1" applyFont="1" applyAlignment="1">
      <alignment vertical="center"/>
    </xf>
    <xf numFmtId="0" fontId="14" fillId="0" borderId="0" xfId="33" applyFont="1" applyFill="1" applyAlignment="1">
      <alignment vertical="center"/>
    </xf>
    <xf numFmtId="0" fontId="17" fillId="0" borderId="0" xfId="33" applyFont="1" applyFill="1"/>
    <xf numFmtId="0" fontId="13" fillId="0" borderId="0" xfId="21" applyFont="1" applyFill="1" applyAlignment="1">
      <alignment vertical="center" wrapText="1"/>
    </xf>
    <xf numFmtId="0" fontId="13" fillId="0" borderId="0" xfId="21" applyFont="1" applyFill="1" applyAlignment="1">
      <alignment horizontal="left" vertical="center" wrapText="1"/>
    </xf>
    <xf numFmtId="14" fontId="13" fillId="0" borderId="0" xfId="21" applyNumberFormat="1" applyFont="1" applyFill="1" applyAlignment="1">
      <alignment horizontal="center" vertical="center"/>
    </xf>
    <xf numFmtId="0" fontId="13" fillId="0" borderId="0" xfId="21" applyFont="1" applyFill="1" applyAlignment="1">
      <alignment horizontal="center" vertical="center" wrapText="1"/>
    </xf>
    <xf numFmtId="172" fontId="13" fillId="0" borderId="0" xfId="21" applyNumberFormat="1" applyFont="1" applyFill="1" applyAlignment="1">
      <alignment horizontal="right" vertical="center"/>
    </xf>
    <xf numFmtId="0" fontId="17" fillId="0" borderId="0" xfId="33" applyFont="1" applyFill="1" applyAlignment="1">
      <alignment wrapText="1"/>
    </xf>
    <xf numFmtId="0" fontId="17" fillId="0" borderId="0" xfId="33" applyFont="1" applyFill="1" applyAlignment="1">
      <alignment horizontal="left" wrapText="1"/>
    </xf>
    <xf numFmtId="14" fontId="17" fillId="0" borderId="0" xfId="33" applyNumberFormat="1" applyFont="1" applyFill="1" applyAlignment="1">
      <alignment horizontal="left"/>
    </xf>
    <xf numFmtId="14" fontId="17" fillId="0" borderId="0" xfId="33" applyNumberFormat="1" applyFont="1" applyFill="1" applyAlignment="1">
      <alignment horizontal="center"/>
    </xf>
    <xf numFmtId="0" fontId="17" fillId="0" borderId="0" xfId="33" applyFont="1" applyFill="1" applyAlignment="1">
      <alignment horizontal="center" wrapText="1"/>
    </xf>
    <xf numFmtId="4" fontId="17" fillId="0" borderId="0" xfId="33" applyNumberFormat="1" applyFont="1" applyFill="1" applyAlignment="1">
      <alignment horizontal="center"/>
    </xf>
    <xf numFmtId="4" fontId="17" fillId="0" borderId="0" xfId="33" applyNumberFormat="1" applyFont="1" applyFill="1" applyAlignment="1">
      <alignment horizontal="right"/>
    </xf>
    <xf numFmtId="164" fontId="17" fillId="0" borderId="0" xfId="33" applyNumberFormat="1" applyFont="1" applyFill="1" applyAlignment="1">
      <alignment horizontal="right"/>
    </xf>
    <xf numFmtId="164" fontId="17" fillId="0" borderId="0" xfId="15" applyNumberFormat="1" applyFont="1" applyFill="1"/>
    <xf numFmtId="164" fontId="17" fillId="0" borderId="0" xfId="15" applyNumberFormat="1" applyFont="1" applyFill="1" applyAlignment="1">
      <alignment wrapText="1"/>
    </xf>
    <xf numFmtId="0" fontId="27" fillId="0" borderId="0" xfId="0" applyFont="1" applyBorder="1" applyAlignment="1">
      <alignment vertical="center"/>
    </xf>
    <xf numFmtId="164" fontId="27" fillId="0" borderId="0" xfId="1" applyFont="1" applyBorder="1" applyAlignment="1">
      <alignment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4" fontId="10" fillId="0" borderId="0" xfId="1" applyFont="1" applyAlignment="1"/>
    <xf numFmtId="164" fontId="10" fillId="0" borderId="0" xfId="1" applyFont="1" applyAlignment="1">
      <alignment wrapText="1"/>
    </xf>
    <xf numFmtId="0" fontId="0" fillId="0" borderId="1" xfId="0" applyBorder="1" applyAlignment="1">
      <alignment vertical="center"/>
    </xf>
    <xf numFmtId="172" fontId="0" fillId="0" borderId="1" xfId="0" applyNumberFormat="1" applyBorder="1" applyAlignment="1">
      <alignment vertical="center"/>
    </xf>
    <xf numFmtId="0" fontId="0" fillId="0" borderId="1" xfId="0" pivotButton="1" applyBorder="1"/>
    <xf numFmtId="0" fontId="0" fillId="0" borderId="1" xfId="0" applyBorder="1"/>
    <xf numFmtId="0" fontId="20" fillId="0" borderId="0" xfId="21" applyFont="1" applyFill="1" applyAlignment="1">
      <alignment vertical="top" wrapText="1"/>
    </xf>
    <xf numFmtId="0" fontId="13" fillId="0" borderId="0" xfId="21" applyFont="1" applyFill="1"/>
    <xf numFmtId="0" fontId="44" fillId="0" borderId="0" xfId="21" applyFill="1"/>
    <xf numFmtId="0" fontId="44" fillId="0" borderId="0" xfId="21" applyFill="1" applyAlignment="1">
      <alignment wrapText="1"/>
    </xf>
    <xf numFmtId="14" fontId="44" fillId="0" borderId="0" xfId="21" applyNumberFormat="1" applyFill="1" applyAlignment="1">
      <alignment horizontal="center"/>
    </xf>
    <xf numFmtId="4" fontId="44" fillId="0" borderId="0" xfId="21" applyNumberFormat="1" applyFill="1" applyAlignment="1">
      <alignment horizontal="right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72" fontId="27" fillId="0" borderId="1" xfId="0" applyNumberFormat="1" applyFont="1" applyBorder="1" applyAlignment="1">
      <alignment vertical="center"/>
    </xf>
    <xf numFmtId="164" fontId="47" fillId="0" borderId="0" xfId="1" applyFont="1" applyBorder="1" applyAlignment="1">
      <alignment horizontal="center" vertical="center" wrapText="1"/>
    </xf>
    <xf numFmtId="164" fontId="24" fillId="0" borderId="0" xfId="1" applyFont="1" applyBorder="1" applyAlignment="1">
      <alignment horizontal="center" vertical="center" wrapText="1"/>
    </xf>
    <xf numFmtId="0" fontId="0" fillId="0" borderId="43" xfId="0" applyBorder="1"/>
    <xf numFmtId="174" fontId="0" fillId="0" borderId="14" xfId="39" applyNumberFormat="1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174" fontId="0" fillId="0" borderId="1" xfId="39" applyNumberFormat="1" applyFont="1" applyBorder="1" applyAlignment="1">
      <alignment vertical="center"/>
    </xf>
    <xf numFmtId="0" fontId="27" fillId="0" borderId="11" xfId="0" applyFont="1" applyBorder="1" applyAlignment="1">
      <alignment horizontal="center" vertical="center" wrapText="1"/>
    </xf>
    <xf numFmtId="164" fontId="10" fillId="0" borderId="0" xfId="1" applyFont="1" applyFill="1"/>
    <xf numFmtId="164" fontId="26" fillId="0" borderId="0" xfId="1" applyFont="1" applyFill="1" applyAlignment="1">
      <alignment horizontal="right"/>
    </xf>
    <xf numFmtId="164" fontId="38" fillId="0" borderId="0" xfId="1" applyFont="1" applyFill="1" applyAlignment="1">
      <alignment horizontal="center"/>
    </xf>
    <xf numFmtId="164" fontId="38" fillId="0" borderId="0" xfId="1" applyFont="1" applyFill="1" applyAlignment="1">
      <alignment horizontal="center" wrapText="1"/>
    </xf>
    <xf numFmtId="164" fontId="10" fillId="0" borderId="0" xfId="1" applyFont="1" applyFill="1" applyAlignment="1">
      <alignment vertical="center"/>
    </xf>
    <xf numFmtId="164" fontId="27" fillId="0" borderId="0" xfId="1" applyFont="1" applyFill="1" applyAlignment="1">
      <alignment vertical="center"/>
    </xf>
    <xf numFmtId="164" fontId="37" fillId="0" borderId="0" xfId="1" applyFont="1" applyFill="1"/>
    <xf numFmtId="0" fontId="32" fillId="0" borderId="1" xfId="9" applyNumberFormat="1" applyFont="1" applyFill="1" applyBorder="1" applyAlignment="1">
      <alignment horizontal="center" vertical="center" wrapText="1"/>
    </xf>
    <xf numFmtId="0" fontId="32" fillId="0" borderId="1" xfId="9" applyNumberFormat="1" applyFont="1" applyFill="1" applyBorder="1" applyAlignment="1">
      <alignment horizontal="center" vertical="center" textRotation="90" wrapText="1"/>
    </xf>
    <xf numFmtId="165" fontId="32" fillId="0" borderId="1" xfId="9" applyNumberFormat="1" applyFont="1" applyFill="1" applyBorder="1" applyAlignment="1">
      <alignment horizontal="center" vertical="center" wrapText="1"/>
    </xf>
    <xf numFmtId="166" fontId="32" fillId="0" borderId="1" xfId="9" applyNumberFormat="1" applyFont="1" applyFill="1" applyBorder="1" applyAlignment="1">
      <alignment horizontal="center" vertical="center" wrapText="1"/>
    </xf>
    <xf numFmtId="165" fontId="32" fillId="0" borderId="1" xfId="9" applyNumberFormat="1" applyFont="1" applyFill="1" applyBorder="1" applyAlignment="1">
      <alignment horizontal="center" vertical="center" textRotation="90" wrapText="1"/>
    </xf>
    <xf numFmtId="173" fontId="32" fillId="0" borderId="1" xfId="9" applyNumberFormat="1" applyFont="1" applyFill="1" applyBorder="1" applyAlignment="1">
      <alignment horizontal="center" vertical="center" wrapText="1"/>
    </xf>
    <xf numFmtId="173" fontId="32" fillId="0" borderId="3" xfId="9" applyNumberFormat="1" applyFont="1" applyFill="1" applyBorder="1" applyAlignment="1">
      <alignment horizontal="center" vertical="center" wrapText="1"/>
    </xf>
    <xf numFmtId="172" fontId="32" fillId="0" borderId="1" xfId="9" applyNumberFormat="1" applyFont="1" applyFill="1" applyBorder="1" applyAlignment="1">
      <alignment horizontal="center" vertical="center" wrapText="1"/>
    </xf>
    <xf numFmtId="164" fontId="32" fillId="0" borderId="1" xfId="9" applyFont="1" applyFill="1" applyBorder="1" applyAlignment="1">
      <alignment horizontal="center" vertical="center" wrapText="1"/>
    </xf>
    <xf numFmtId="165" fontId="32" fillId="0" borderId="3" xfId="9" applyNumberFormat="1" applyFont="1" applyFill="1" applyBorder="1" applyAlignment="1">
      <alignment horizontal="center" vertical="center" wrapText="1"/>
    </xf>
    <xf numFmtId="0" fontId="44" fillId="0" borderId="0" xfId="21" applyFill="1" applyAlignment="1">
      <alignment horizontal="center" wrapText="1"/>
    </xf>
    <xf numFmtId="164" fontId="24" fillId="0" borderId="1" xfId="1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165" fontId="15" fillId="0" borderId="1" xfId="3" applyNumberFormat="1" applyFont="1" applyBorder="1" applyAlignment="1">
      <alignment horizontal="center" vertical="center" wrapText="1"/>
    </xf>
    <xf numFmtId="166" fontId="15" fillId="0" borderId="1" xfId="3" applyNumberFormat="1" applyFont="1" applyBorder="1" applyAlignment="1">
      <alignment horizontal="center" vertical="center" wrapText="1"/>
    </xf>
    <xf numFmtId="165" fontId="16" fillId="0" borderId="1" xfId="3" applyNumberFormat="1" applyFont="1" applyBorder="1" applyAlignment="1">
      <alignment horizontal="center" vertical="center" textRotation="90" wrapText="1"/>
    </xf>
    <xf numFmtId="164" fontId="15" fillId="0" borderId="1" xfId="3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64" fontId="17" fillId="4" borderId="0" xfId="33" applyNumberFormat="1" applyFont="1" applyFill="1" applyAlignment="1">
      <alignment horizontal="right"/>
    </xf>
    <xf numFmtId="164" fontId="17" fillId="4" borderId="0" xfId="33" applyNumberFormat="1" applyFont="1" applyFill="1"/>
    <xf numFmtId="164" fontId="17" fillId="4" borderId="0" xfId="15" applyNumberFormat="1" applyFont="1" applyFill="1"/>
    <xf numFmtId="164" fontId="17" fillId="4" borderId="0" xfId="33" applyNumberFormat="1" applyFont="1" applyFill="1" applyAlignment="1">
      <alignment wrapText="1"/>
    </xf>
    <xf numFmtId="0" fontId="17" fillId="4" borderId="0" xfId="33" applyFont="1" applyFill="1"/>
    <xf numFmtId="0" fontId="48" fillId="0" borderId="1" xfId="0" applyFont="1" applyBorder="1" applyAlignment="1">
      <alignment vertical="center"/>
    </xf>
    <xf numFmtId="172" fontId="48" fillId="0" borderId="1" xfId="0" applyNumberFormat="1" applyFont="1" applyBorder="1" applyAlignment="1">
      <alignment vertical="center"/>
    </xf>
    <xf numFmtId="0" fontId="44" fillId="0" borderId="0" xfId="21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172" fontId="0" fillId="0" borderId="0" xfId="0" applyNumberFormat="1" applyFill="1" applyAlignment="1">
      <alignment vertical="center"/>
    </xf>
    <xf numFmtId="172" fontId="0" fillId="0" borderId="30" xfId="0" applyNumberFormat="1" applyFill="1" applyBorder="1" applyAlignment="1">
      <alignment vertical="center"/>
    </xf>
    <xf numFmtId="164" fontId="24" fillId="0" borderId="4" xfId="1" applyFont="1" applyFill="1" applyBorder="1" applyAlignment="1">
      <alignment vertical="center" wrapText="1"/>
    </xf>
    <xf numFmtId="164" fontId="25" fillId="0" borderId="0" xfId="1" applyFont="1" applyFill="1" applyBorder="1" applyAlignment="1">
      <alignment vertical="center"/>
    </xf>
    <xf numFmtId="164" fontId="24" fillId="0" borderId="0" xfId="1" applyFont="1" applyFill="1" applyBorder="1" applyAlignment="1">
      <alignment vertical="center"/>
    </xf>
    <xf numFmtId="0" fontId="48" fillId="0" borderId="42" xfId="0" applyFont="1" applyBorder="1" applyAlignment="1">
      <alignment vertical="center"/>
    </xf>
    <xf numFmtId="0" fontId="13" fillId="0" borderId="0" xfId="50" applyFont="1" applyAlignment="1" applyProtection="1">
      <alignment horizontal="left"/>
      <protection locked="0"/>
    </xf>
    <xf numFmtId="172" fontId="13" fillId="0" borderId="0" xfId="50" applyNumberFormat="1" applyFont="1" applyProtection="1">
      <protection locked="0"/>
    </xf>
    <xf numFmtId="0" fontId="0" fillId="0" borderId="6" xfId="0" applyFill="1" applyBorder="1" applyAlignment="1">
      <alignment vertical="center" wrapText="1"/>
    </xf>
    <xf numFmtId="172" fontId="0" fillId="0" borderId="44" xfId="0" applyNumberFormat="1" applyFill="1" applyBorder="1" applyAlignment="1">
      <alignment vertical="center" wrapText="1"/>
    </xf>
    <xf numFmtId="164" fontId="10" fillId="0" borderId="0" xfId="1" applyFont="1" applyFill="1" applyAlignment="1">
      <alignment vertical="center" wrapText="1"/>
    </xf>
    <xf numFmtId="0" fontId="0" fillId="5" borderId="0" xfId="0" applyFill="1" applyAlignment="1">
      <alignment vertical="center"/>
    </xf>
    <xf numFmtId="164" fontId="10" fillId="5" borderId="0" xfId="1" applyFont="1" applyFill="1" applyAlignment="1">
      <alignment vertical="center"/>
    </xf>
    <xf numFmtId="0" fontId="0" fillId="5" borderId="0" xfId="0" applyFill="1"/>
    <xf numFmtId="164" fontId="27" fillId="5" borderId="0" xfId="1" applyFont="1" applyFill="1" applyAlignment="1">
      <alignment vertical="center"/>
    </xf>
    <xf numFmtId="164" fontId="10" fillId="5" borderId="0" xfId="1" applyFont="1" applyFill="1"/>
    <xf numFmtId="0" fontId="45" fillId="0" borderId="0" xfId="50" applyNumberFormat="1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176" fontId="13" fillId="0" borderId="0" xfId="50" applyNumberFormat="1" applyFont="1" applyAlignment="1" applyProtection="1">
      <alignment horizontal="left"/>
      <protection locked="0"/>
    </xf>
    <xf numFmtId="164" fontId="27" fillId="0" borderId="0" xfId="1" applyFont="1" applyAlignment="1">
      <alignment horizontal="left" vertical="center"/>
    </xf>
    <xf numFmtId="164" fontId="10" fillId="0" borderId="0" xfId="1" applyFont="1" applyAlignment="1">
      <alignment horizontal="left" vertical="center"/>
    </xf>
    <xf numFmtId="164" fontId="10" fillId="0" borderId="0" xfId="1" applyFont="1" applyAlignment="1">
      <alignment horizontal="left"/>
    </xf>
    <xf numFmtId="10" fontId="25" fillId="0" borderId="1" xfId="39" applyNumberFormat="1" applyFont="1" applyFill="1" applyBorder="1" applyAlignment="1">
      <alignment vertical="center"/>
    </xf>
    <xf numFmtId="172" fontId="0" fillId="0" borderId="0" xfId="0" applyNumberFormat="1" applyAlignment="1">
      <alignment horizontal="right" vertical="center"/>
    </xf>
    <xf numFmtId="164" fontId="10" fillId="0" borderId="0" xfId="1" applyFont="1" applyAlignment="1">
      <alignment horizontal="center" vertical="center"/>
    </xf>
    <xf numFmtId="176" fontId="20" fillId="0" borderId="0" xfId="50" applyNumberFormat="1" applyFont="1" applyAlignment="1" applyProtection="1">
      <alignment horizontal="left"/>
      <protection locked="0"/>
    </xf>
    <xf numFmtId="172" fontId="20" fillId="0" borderId="0" xfId="50" applyNumberFormat="1" applyFont="1" applyProtection="1">
      <protection locked="0"/>
    </xf>
    <xf numFmtId="0" fontId="27" fillId="0" borderId="0" xfId="0" applyFont="1" applyFill="1" applyProtection="1">
      <protection locked="0"/>
    </xf>
    <xf numFmtId="172" fontId="27" fillId="0" borderId="1" xfId="0" applyNumberFormat="1" applyFont="1" applyBorder="1"/>
    <xf numFmtId="172" fontId="0" fillId="0" borderId="0" xfId="0" pivotButton="1" applyNumberFormat="1"/>
    <xf numFmtId="172" fontId="0" fillId="0" borderId="1" xfId="0" applyNumberFormat="1" applyBorder="1" applyAlignment="1">
      <alignment horizontal="left" vertical="center"/>
    </xf>
    <xf numFmtId="172" fontId="0" fillId="3" borderId="1" xfId="0" applyNumberFormat="1" applyFill="1" applyBorder="1" applyAlignment="1">
      <alignment horizontal="left" vertical="center"/>
    </xf>
    <xf numFmtId="172" fontId="0" fillId="3" borderId="1" xfId="0" applyNumberFormat="1" applyFill="1" applyBorder="1" applyAlignment="1">
      <alignment vertical="center"/>
    </xf>
    <xf numFmtId="172" fontId="50" fillId="3" borderId="1" xfId="0" applyNumberFormat="1" applyFont="1" applyFill="1" applyBorder="1" applyAlignment="1">
      <alignment horizontal="left" vertical="center"/>
    </xf>
    <xf numFmtId="172" fontId="50" fillId="3" borderId="1" xfId="0" applyNumberFormat="1" applyFont="1" applyFill="1" applyBorder="1" applyAlignment="1">
      <alignment vertical="center"/>
    </xf>
    <xf numFmtId="164" fontId="27" fillId="0" borderId="0" xfId="1" applyFont="1"/>
    <xf numFmtId="164" fontId="32" fillId="0" borderId="1" xfId="1" applyFont="1" applyFill="1" applyBorder="1" applyAlignment="1">
      <alignment horizontal="center" vertical="center" wrapText="1"/>
    </xf>
    <xf numFmtId="164" fontId="32" fillId="0" borderId="1" xfId="1" applyFont="1" applyFill="1" applyBorder="1" applyAlignment="1">
      <alignment horizontal="center" vertical="center" wrapText="1"/>
    </xf>
    <xf numFmtId="0" fontId="20" fillId="0" borderId="0" xfId="21" applyFont="1" applyFill="1" applyAlignment="1">
      <alignment vertical="center" wrapText="1"/>
    </xf>
    <xf numFmtId="0" fontId="20" fillId="0" borderId="0" xfId="21" applyFont="1" applyFill="1" applyAlignment="1">
      <alignment horizontal="center" vertical="center" wrapText="1"/>
    </xf>
    <xf numFmtId="0" fontId="20" fillId="0" borderId="0" xfId="21" applyFont="1" applyFill="1" applyAlignment="1">
      <alignment horizontal="left" vertical="center" wrapText="1"/>
    </xf>
    <xf numFmtId="14" fontId="20" fillId="0" borderId="0" xfId="21" applyNumberFormat="1" applyFont="1" applyFill="1" applyAlignment="1">
      <alignment horizontal="center" vertical="center"/>
    </xf>
    <xf numFmtId="172" fontId="20" fillId="0" borderId="0" xfId="21" applyNumberFormat="1" applyFont="1" applyFill="1" applyAlignment="1">
      <alignment horizontal="right" vertical="center"/>
    </xf>
    <xf numFmtId="0" fontId="15" fillId="0" borderId="0" xfId="33" applyFont="1" applyFill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29" fillId="0" borderId="1" xfId="1" applyFont="1" applyFill="1" applyBorder="1" applyAlignment="1">
      <alignment horizontal="center" vertical="center" wrapText="1"/>
    </xf>
    <xf numFmtId="0" fontId="20" fillId="0" borderId="0" xfId="50" applyFont="1" applyAlignment="1" applyProtection="1">
      <alignment horizontal="left"/>
      <protection locked="0"/>
    </xf>
    <xf numFmtId="0" fontId="46" fillId="0" borderId="0" xfId="50" applyNumberFormat="1" applyFont="1" applyBorder="1" applyAlignment="1" applyProtection="1">
      <alignment vertical="center"/>
      <protection locked="0"/>
    </xf>
    <xf numFmtId="164" fontId="15" fillId="0" borderId="1" xfId="3" applyFont="1" applyFill="1" applyBorder="1" applyAlignment="1">
      <alignment horizontal="center" vertical="center" wrapText="1"/>
    </xf>
    <xf numFmtId="172" fontId="13" fillId="0" borderId="0" xfId="50" applyNumberFormat="1" applyFont="1" applyFill="1" applyProtection="1">
      <protection locked="0"/>
    </xf>
    <xf numFmtId="0" fontId="45" fillId="0" borderId="0" xfId="50" applyNumberFormat="1" applyFont="1" applyBorder="1" applyAlignment="1" applyProtection="1">
      <alignment vertical="center"/>
      <protection locked="0"/>
    </xf>
    <xf numFmtId="172" fontId="20" fillId="0" borderId="0" xfId="50" applyNumberFormat="1" applyFont="1" applyFill="1" applyProtection="1">
      <protection locked="0"/>
    </xf>
    <xf numFmtId="0" fontId="0" fillId="0" borderId="45" xfId="0" applyBorder="1"/>
    <xf numFmtId="0" fontId="0" fillId="0" borderId="46" xfId="0" applyBorder="1"/>
    <xf numFmtId="0" fontId="0" fillId="0" borderId="45" xfId="0" pivotButton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172" fontId="0" fillId="0" borderId="45" xfId="0" applyNumberFormat="1" applyBorder="1"/>
    <xf numFmtId="172" fontId="0" fillId="0" borderId="48" xfId="0" applyNumberFormat="1" applyBorder="1"/>
    <xf numFmtId="172" fontId="0" fillId="0" borderId="49" xfId="0" applyNumberFormat="1" applyBorder="1"/>
    <xf numFmtId="172" fontId="0" fillId="0" borderId="51" xfId="0" applyNumberFormat="1" applyBorder="1"/>
    <xf numFmtId="172" fontId="0" fillId="0" borderId="54" xfId="0" applyNumberFormat="1" applyBorder="1"/>
    <xf numFmtId="172" fontId="0" fillId="0" borderId="52" xfId="0" applyNumberFormat="1" applyBorder="1"/>
    <xf numFmtId="172" fontId="0" fillId="0" borderId="55" xfId="0" applyNumberFormat="1" applyBorder="1"/>
    <xf numFmtId="172" fontId="0" fillId="0" borderId="56" xfId="0" applyNumberFormat="1" applyBorder="1"/>
    <xf numFmtId="164" fontId="29" fillId="0" borderId="1" xfId="1" applyFont="1" applyFill="1" applyBorder="1" applyAlignment="1">
      <alignment horizontal="center" vertical="center" wrapText="1"/>
    </xf>
    <xf numFmtId="164" fontId="32" fillId="0" borderId="1" xfId="1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48" fillId="0" borderId="45" xfId="0" applyFont="1" applyBorder="1" applyAlignment="1">
      <alignment vertical="center"/>
    </xf>
    <xf numFmtId="0" fontId="48" fillId="0" borderId="46" xfId="0" applyFont="1" applyBorder="1" applyAlignment="1">
      <alignment vertical="center"/>
    </xf>
    <xf numFmtId="0" fontId="48" fillId="0" borderId="52" xfId="0" applyFont="1" applyBorder="1" applyAlignment="1">
      <alignment vertical="center"/>
    </xf>
    <xf numFmtId="0" fontId="48" fillId="0" borderId="53" xfId="0" applyFont="1" applyBorder="1" applyAlignment="1">
      <alignment vertical="center"/>
    </xf>
    <xf numFmtId="0" fontId="0" fillId="0" borderId="45" xfId="0" applyFill="1" applyBorder="1"/>
    <xf numFmtId="0" fontId="0" fillId="0" borderId="51" xfId="0" applyFill="1" applyBorder="1"/>
    <xf numFmtId="0" fontId="0" fillId="0" borderId="45" xfId="0" applyFill="1" applyBorder="1" applyAlignment="1">
      <alignment vertical="center"/>
    </xf>
    <xf numFmtId="172" fontId="0" fillId="0" borderId="45" xfId="0" applyNumberFormat="1" applyFill="1" applyBorder="1" applyAlignment="1">
      <alignment vertical="center"/>
    </xf>
    <xf numFmtId="172" fontId="0" fillId="0" borderId="58" xfId="0" applyNumberForma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45" xfId="0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0" fillId="0" borderId="50" xfId="0" applyFill="1" applyBorder="1" applyAlignment="1">
      <alignment vertical="center" wrapText="1"/>
    </xf>
    <xf numFmtId="0" fontId="0" fillId="0" borderId="59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172" fontId="0" fillId="0" borderId="58" xfId="0" applyNumberFormat="1" applyFill="1" applyBorder="1" applyAlignment="1">
      <alignment vertical="center" wrapText="1"/>
    </xf>
    <xf numFmtId="172" fontId="0" fillId="0" borderId="45" xfId="0" applyNumberFormat="1" applyFill="1" applyBorder="1" applyAlignment="1">
      <alignment vertical="center" wrapText="1"/>
    </xf>
    <xf numFmtId="172" fontId="0" fillId="0" borderId="50" xfId="0" applyNumberFormat="1" applyFill="1" applyBorder="1" applyAlignment="1">
      <alignment vertical="center" wrapText="1"/>
    </xf>
    <xf numFmtId="172" fontId="0" fillId="0" borderId="49" xfId="0" applyNumberFormat="1" applyFill="1" applyBorder="1" applyAlignment="1">
      <alignment vertical="center" wrapText="1"/>
    </xf>
    <xf numFmtId="172" fontId="0" fillId="0" borderId="57" xfId="0" applyNumberFormat="1" applyFill="1" applyBorder="1" applyAlignment="1">
      <alignment vertical="center" wrapText="1"/>
    </xf>
    <xf numFmtId="172" fontId="0" fillId="0" borderId="48" xfId="0" applyNumberFormat="1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172" fontId="0" fillId="0" borderId="48" xfId="0" applyNumberFormat="1" applyFill="1" applyBorder="1" applyAlignment="1">
      <alignment vertical="center"/>
    </xf>
    <xf numFmtId="172" fontId="0" fillId="0" borderId="49" xfId="0" applyNumberFormat="1" applyFill="1" applyBorder="1" applyAlignment="1">
      <alignment vertical="center"/>
    </xf>
    <xf numFmtId="172" fontId="0" fillId="0" borderId="51" xfId="0" applyNumberFormat="1" applyFill="1" applyBorder="1" applyAlignment="1">
      <alignment vertical="center"/>
    </xf>
    <xf numFmtId="172" fontId="0" fillId="0" borderId="54" xfId="0" applyNumberFormat="1" applyFill="1" applyBorder="1" applyAlignment="1">
      <alignment vertical="center"/>
    </xf>
    <xf numFmtId="0" fontId="0" fillId="0" borderId="45" xfId="0" pivotButton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172" fontId="0" fillId="0" borderId="49" xfId="0" applyNumberFormat="1" applyBorder="1" applyAlignment="1">
      <alignment vertical="center" wrapText="1"/>
    </xf>
    <xf numFmtId="0" fontId="0" fillId="0" borderId="45" xfId="0" applyBorder="1" applyAlignment="1"/>
    <xf numFmtId="0" fontId="0" fillId="0" borderId="50" xfId="0" applyBorder="1" applyAlignment="1"/>
    <xf numFmtId="172" fontId="0" fillId="0" borderId="45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pivotButton="1" applyBorder="1" applyAlignment="1">
      <alignment vertical="center"/>
    </xf>
    <xf numFmtId="0" fontId="0" fillId="0" borderId="47" xfId="0" applyBorder="1" applyAlignment="1">
      <alignment vertical="center"/>
    </xf>
    <xf numFmtId="172" fontId="0" fillId="0" borderId="48" xfId="0" applyNumberFormat="1" applyBorder="1" applyAlignment="1">
      <alignment vertical="center"/>
    </xf>
    <xf numFmtId="172" fontId="0" fillId="0" borderId="49" xfId="0" applyNumberFormat="1" applyBorder="1" applyAlignment="1">
      <alignment vertical="center"/>
    </xf>
    <xf numFmtId="172" fontId="48" fillId="0" borderId="45" xfId="0" applyNumberFormat="1" applyFont="1" applyBorder="1" applyAlignment="1">
      <alignment vertical="center"/>
    </xf>
    <xf numFmtId="172" fontId="48" fillId="0" borderId="48" xfId="0" applyNumberFormat="1" applyFont="1" applyBorder="1" applyAlignment="1">
      <alignment vertical="center"/>
    </xf>
    <xf numFmtId="172" fontId="48" fillId="0" borderId="49" xfId="0" applyNumberFormat="1" applyFont="1" applyBorder="1" applyAlignment="1">
      <alignment vertical="center"/>
    </xf>
    <xf numFmtId="172" fontId="0" fillId="0" borderId="51" xfId="0" applyNumberFormat="1" applyBorder="1" applyAlignment="1">
      <alignment vertical="center"/>
    </xf>
    <xf numFmtId="172" fontId="0" fillId="0" borderId="54" xfId="0" applyNumberFormat="1" applyBorder="1" applyAlignment="1">
      <alignment vertical="center"/>
    </xf>
    <xf numFmtId="172" fontId="48" fillId="0" borderId="52" xfId="0" applyNumberFormat="1" applyFont="1" applyBorder="1" applyAlignment="1">
      <alignment vertical="center"/>
    </xf>
    <xf numFmtId="172" fontId="48" fillId="0" borderId="55" xfId="0" applyNumberFormat="1" applyFont="1" applyBorder="1" applyAlignment="1">
      <alignment vertical="center"/>
    </xf>
    <xf numFmtId="172" fontId="48" fillId="0" borderId="56" xfId="0" applyNumberFormat="1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5" xfId="0" pivotButton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45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172" fontId="27" fillId="0" borderId="45" xfId="0" applyNumberFormat="1" applyFont="1" applyBorder="1" applyAlignment="1">
      <alignment vertical="center"/>
    </xf>
    <xf numFmtId="172" fontId="27" fillId="0" borderId="48" xfId="0" applyNumberFormat="1" applyFont="1" applyBorder="1" applyAlignment="1">
      <alignment vertical="center"/>
    </xf>
    <xf numFmtId="172" fontId="27" fillId="0" borderId="49" xfId="0" applyNumberFormat="1" applyFont="1" applyBorder="1" applyAlignment="1">
      <alignment vertical="center"/>
    </xf>
    <xf numFmtId="0" fontId="0" fillId="0" borderId="60" xfId="0" applyBorder="1"/>
    <xf numFmtId="172" fontId="27" fillId="0" borderId="45" xfId="0" applyNumberFormat="1" applyFont="1" applyFill="1" applyBorder="1" applyAlignment="1">
      <alignment vertical="center"/>
    </xf>
    <xf numFmtId="172" fontId="27" fillId="0" borderId="48" xfId="0" applyNumberFormat="1" applyFont="1" applyFill="1" applyBorder="1" applyAlignment="1">
      <alignment vertical="center"/>
    </xf>
    <xf numFmtId="172" fontId="27" fillId="0" borderId="49" xfId="0" applyNumberFormat="1" applyFont="1" applyFill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6" xfId="0" applyBorder="1" applyAlignment="1"/>
    <xf numFmtId="0" fontId="0" fillId="0" borderId="45" xfId="0" pivotButton="1" applyBorder="1" applyAlignment="1"/>
    <xf numFmtId="0" fontId="0" fillId="0" borderId="46" xfId="0" pivotButton="1" applyBorder="1" applyAlignment="1"/>
    <xf numFmtId="0" fontId="0" fillId="0" borderId="47" xfId="0" applyBorder="1" applyAlignment="1"/>
    <xf numFmtId="0" fontId="0" fillId="0" borderId="48" xfId="0" applyBorder="1" applyAlignment="1"/>
    <xf numFmtId="0" fontId="0" fillId="0" borderId="51" xfId="0" applyBorder="1" applyAlignment="1"/>
    <xf numFmtId="0" fontId="0" fillId="0" borderId="57" xfId="0" applyBorder="1" applyAlignment="1">
      <alignment vertical="center"/>
    </xf>
    <xf numFmtId="0" fontId="48" fillId="0" borderId="45" xfId="0" applyFont="1" applyBorder="1" applyAlignment="1">
      <alignment horizontal="left" vertical="center"/>
    </xf>
    <xf numFmtId="0" fontId="48" fillId="0" borderId="46" xfId="0" applyFont="1" applyBorder="1" applyAlignment="1">
      <alignment horizontal="left" vertical="center"/>
    </xf>
    <xf numFmtId="172" fontId="0" fillId="0" borderId="45" xfId="0" applyNumberFormat="1" applyBorder="1" applyAlignment="1">
      <alignment horizontal="right" vertical="center"/>
    </xf>
    <xf numFmtId="172" fontId="0" fillId="0" borderId="48" xfId="0" applyNumberFormat="1" applyBorder="1" applyAlignment="1">
      <alignment horizontal="right" vertical="center"/>
    </xf>
    <xf numFmtId="172" fontId="0" fillId="0" borderId="49" xfId="0" applyNumberFormat="1" applyBorder="1" applyAlignment="1">
      <alignment horizontal="right" vertical="center"/>
    </xf>
    <xf numFmtId="172" fontId="0" fillId="0" borderId="51" xfId="0" applyNumberFormat="1" applyBorder="1" applyAlignment="1">
      <alignment horizontal="right" vertical="center"/>
    </xf>
    <xf numFmtId="172" fontId="0" fillId="0" borderId="54" xfId="0" applyNumberFormat="1" applyBorder="1" applyAlignment="1">
      <alignment horizontal="right" vertical="center"/>
    </xf>
    <xf numFmtId="172" fontId="27" fillId="0" borderId="45" xfId="0" applyNumberFormat="1" applyFont="1" applyBorder="1" applyAlignment="1">
      <alignment horizontal="right" vertical="center"/>
    </xf>
    <xf numFmtId="172" fontId="27" fillId="0" borderId="48" xfId="0" applyNumberFormat="1" applyFont="1" applyBorder="1" applyAlignment="1">
      <alignment horizontal="right" vertical="center"/>
    </xf>
    <xf numFmtId="172" fontId="27" fillId="0" borderId="49" xfId="0" applyNumberFormat="1" applyFont="1" applyBorder="1" applyAlignment="1">
      <alignment horizontal="right" vertical="center"/>
    </xf>
    <xf numFmtId="0" fontId="48" fillId="0" borderId="45" xfId="0" applyFont="1" applyFill="1" applyBorder="1" applyAlignment="1">
      <alignment vertical="center"/>
    </xf>
    <xf numFmtId="0" fontId="48" fillId="0" borderId="46" xfId="0" applyFont="1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48" fillId="0" borderId="52" xfId="0" applyFont="1" applyFill="1" applyBorder="1" applyAlignment="1">
      <alignment vertical="center"/>
    </xf>
    <xf numFmtId="0" fontId="48" fillId="0" borderId="53" xfId="0" applyFont="1" applyFill="1" applyBorder="1" applyAlignment="1">
      <alignment vertical="center"/>
    </xf>
    <xf numFmtId="172" fontId="48" fillId="0" borderId="45" xfId="0" applyNumberFormat="1" applyFont="1" applyFill="1" applyBorder="1" applyAlignment="1">
      <alignment vertical="center"/>
    </xf>
    <xf numFmtId="172" fontId="48" fillId="0" borderId="48" xfId="0" applyNumberFormat="1" applyFont="1" applyFill="1" applyBorder="1" applyAlignment="1">
      <alignment vertical="center"/>
    </xf>
    <xf numFmtId="172" fontId="48" fillId="0" borderId="58" xfId="0" applyNumberFormat="1" applyFont="1" applyFill="1" applyBorder="1" applyAlignment="1">
      <alignment vertical="center"/>
    </xf>
    <xf numFmtId="172" fontId="48" fillId="0" borderId="49" xfId="0" applyNumberFormat="1" applyFont="1" applyFill="1" applyBorder="1" applyAlignment="1">
      <alignment vertical="center"/>
    </xf>
    <xf numFmtId="172" fontId="48" fillId="0" borderId="52" xfId="0" applyNumberFormat="1" applyFont="1" applyFill="1" applyBorder="1" applyAlignment="1">
      <alignment vertical="center"/>
    </xf>
    <xf numFmtId="172" fontId="48" fillId="0" borderId="55" xfId="0" applyNumberFormat="1" applyFont="1" applyFill="1" applyBorder="1" applyAlignment="1">
      <alignment vertical="center"/>
    </xf>
    <xf numFmtId="172" fontId="48" fillId="0" borderId="59" xfId="0" applyNumberFormat="1" applyFont="1" applyFill="1" applyBorder="1" applyAlignment="1">
      <alignment vertical="center"/>
    </xf>
    <xf numFmtId="172" fontId="48" fillId="0" borderId="56" xfId="0" applyNumberFormat="1" applyFont="1" applyFill="1" applyBorder="1" applyAlignment="1">
      <alignment vertical="center"/>
    </xf>
    <xf numFmtId="172" fontId="0" fillId="0" borderId="45" xfId="0" applyNumberFormat="1" applyFont="1" applyBorder="1" applyAlignment="1">
      <alignment vertical="center"/>
    </xf>
    <xf numFmtId="172" fontId="0" fillId="0" borderId="48" xfId="0" applyNumberFormat="1" applyFont="1" applyBorder="1" applyAlignment="1">
      <alignment vertical="center"/>
    </xf>
    <xf numFmtId="172" fontId="0" fillId="0" borderId="49" xfId="0" applyNumberFormat="1" applyFont="1" applyBorder="1" applyAlignment="1">
      <alignment vertical="center"/>
    </xf>
    <xf numFmtId="172" fontId="0" fillId="0" borderId="51" xfId="0" applyNumberFormat="1" applyFont="1" applyBorder="1" applyAlignment="1">
      <alignment vertical="center"/>
    </xf>
    <xf numFmtId="172" fontId="0" fillId="0" borderId="0" xfId="0" applyNumberFormat="1" applyFont="1" applyAlignment="1">
      <alignment vertical="center"/>
    </xf>
    <xf numFmtId="172" fontId="0" fillId="0" borderId="54" xfId="0" applyNumberFormat="1" applyFont="1" applyBorder="1" applyAlignment="1">
      <alignment vertical="center"/>
    </xf>
    <xf numFmtId="0" fontId="48" fillId="0" borderId="45" xfId="0" pivotButton="1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172" fontId="48" fillId="0" borderId="49" xfId="0" applyNumberFormat="1" applyFont="1" applyBorder="1" applyAlignment="1">
      <alignment horizontal="center" vertical="center" wrapText="1"/>
    </xf>
    <xf numFmtId="172" fontId="0" fillId="0" borderId="45" xfId="0" applyNumberFormat="1" applyFont="1" applyFill="1" applyBorder="1" applyAlignment="1">
      <alignment vertical="center"/>
    </xf>
    <xf numFmtId="172" fontId="0" fillId="0" borderId="48" xfId="0" applyNumberFormat="1" applyFont="1" applyFill="1" applyBorder="1" applyAlignment="1">
      <alignment vertical="center"/>
    </xf>
    <xf numFmtId="172" fontId="0" fillId="0" borderId="49" xfId="0" applyNumberFormat="1" applyFont="1" applyFill="1" applyBorder="1" applyAlignment="1">
      <alignment vertical="center"/>
    </xf>
    <xf numFmtId="172" fontId="0" fillId="0" borderId="51" xfId="0" applyNumberFormat="1" applyFont="1" applyFill="1" applyBorder="1" applyAlignment="1">
      <alignment vertical="center"/>
    </xf>
    <xf numFmtId="172" fontId="0" fillId="0" borderId="0" xfId="0" applyNumberFormat="1" applyFont="1" applyFill="1" applyAlignment="1">
      <alignment vertical="center"/>
    </xf>
    <xf numFmtId="172" fontId="0" fillId="0" borderId="54" xfId="0" applyNumberFormat="1" applyFont="1" applyFill="1" applyBorder="1" applyAlignment="1">
      <alignment vertical="center"/>
    </xf>
    <xf numFmtId="175" fontId="51" fillId="0" borderId="48" xfId="0" applyNumberFormat="1" applyFont="1" applyFill="1" applyBorder="1" applyAlignment="1">
      <alignment vertical="center"/>
    </xf>
    <xf numFmtId="0" fontId="48" fillId="0" borderId="52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164" fontId="32" fillId="0" borderId="1" xfId="1" applyFont="1" applyFill="1" applyBorder="1" applyAlignment="1">
      <alignment horizontal="center" vertical="center" wrapText="1"/>
    </xf>
    <xf numFmtId="164" fontId="29" fillId="0" borderId="1" xfId="1" applyFont="1" applyFill="1" applyBorder="1" applyAlignment="1">
      <alignment horizontal="center" vertical="center" wrapText="1"/>
    </xf>
    <xf numFmtId="175" fontId="52" fillId="0" borderId="0" xfId="0" applyNumberFormat="1" applyFont="1" applyFill="1" applyAlignment="1">
      <alignment vertical="center"/>
    </xf>
    <xf numFmtId="165" fontId="20" fillId="0" borderId="0" xfId="21" applyNumberFormat="1" applyFont="1" applyFill="1" applyAlignment="1">
      <alignment vertical="center" wrapText="1"/>
    </xf>
    <xf numFmtId="172" fontId="0" fillId="0" borderId="0" xfId="0" applyNumberFormat="1" applyBorder="1"/>
    <xf numFmtId="172" fontId="27" fillId="0" borderId="29" xfId="0" applyNumberFormat="1" applyFont="1" applyBorder="1"/>
    <xf numFmtId="0" fontId="14" fillId="0" borderId="1" xfId="0" applyFont="1" applyBorder="1" applyAlignment="1">
      <alignment horizontal="left" vertical="center"/>
    </xf>
    <xf numFmtId="0" fontId="48" fillId="0" borderId="45" xfId="0" applyFont="1" applyBorder="1"/>
    <xf numFmtId="0" fontId="48" fillId="0" borderId="46" xfId="0" applyFont="1" applyBorder="1"/>
    <xf numFmtId="0" fontId="48" fillId="0" borderId="52" xfId="0" applyFont="1" applyBorder="1" applyAlignment="1">
      <alignment horizontal="left" vertical="center"/>
    </xf>
    <xf numFmtId="0" fontId="48" fillId="0" borderId="53" xfId="0" applyFont="1" applyBorder="1" applyAlignment="1">
      <alignment horizontal="left" vertical="center"/>
    </xf>
    <xf numFmtId="172" fontId="48" fillId="0" borderId="45" xfId="0" applyNumberFormat="1" applyFont="1" applyBorder="1" applyAlignment="1">
      <alignment horizontal="right" vertical="center"/>
    </xf>
    <xf numFmtId="172" fontId="48" fillId="0" borderId="48" xfId="0" applyNumberFormat="1" applyFont="1" applyBorder="1" applyAlignment="1">
      <alignment horizontal="right" vertical="center"/>
    </xf>
    <xf numFmtId="172" fontId="48" fillId="0" borderId="49" xfId="0" applyNumberFormat="1" applyFont="1" applyBorder="1" applyAlignment="1">
      <alignment horizontal="right" vertical="center"/>
    </xf>
    <xf numFmtId="172" fontId="48" fillId="0" borderId="52" xfId="0" applyNumberFormat="1" applyFont="1" applyBorder="1" applyAlignment="1">
      <alignment horizontal="right" vertical="center"/>
    </xf>
    <xf numFmtId="172" fontId="48" fillId="0" borderId="55" xfId="0" applyNumberFormat="1" applyFont="1" applyBorder="1" applyAlignment="1">
      <alignment horizontal="right" vertical="center"/>
    </xf>
    <xf numFmtId="172" fontId="48" fillId="0" borderId="56" xfId="0" applyNumberFormat="1" applyFont="1" applyBorder="1" applyAlignment="1">
      <alignment horizontal="right" vertical="center"/>
    </xf>
    <xf numFmtId="0" fontId="48" fillId="0" borderId="49" xfId="0" applyFont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left" vertical="center" wrapText="1"/>
    </xf>
    <xf numFmtId="0" fontId="43" fillId="0" borderId="38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43" fillId="0" borderId="31" xfId="0" applyFont="1" applyFill="1" applyBorder="1" applyAlignment="1">
      <alignment horizontal="left" vertical="center" wrapText="1"/>
    </xf>
    <xf numFmtId="0" fontId="43" fillId="0" borderId="32" xfId="0" applyFont="1" applyFill="1" applyBorder="1" applyAlignment="1">
      <alignment horizontal="left" vertical="center" wrapText="1"/>
    </xf>
    <xf numFmtId="0" fontId="43" fillId="0" borderId="3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42" fillId="0" borderId="26" xfId="0" applyFont="1" applyBorder="1" applyAlignment="1">
      <alignment horizontal="center" vertical="center" wrapText="1"/>
    </xf>
    <xf numFmtId="0" fontId="42" fillId="0" borderId="0" xfId="0" applyFont="1" applyBorder="1"/>
    <xf numFmtId="0" fontId="42" fillId="0" borderId="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67" fontId="24" fillId="0" borderId="2" xfId="1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170" fontId="23" fillId="0" borderId="1" xfId="0" applyNumberFormat="1" applyFont="1" applyFill="1" applyBorder="1" applyAlignment="1">
      <alignment horizontal="center" vertical="center" wrapText="1"/>
    </xf>
    <xf numFmtId="164" fontId="25" fillId="0" borderId="24" xfId="1" applyFont="1" applyBorder="1" applyAlignment="1">
      <alignment horizontal="center" vertical="center" wrapText="1"/>
    </xf>
    <xf numFmtId="164" fontId="25" fillId="0" borderId="41" xfId="1" applyFont="1" applyBorder="1" applyAlignment="1">
      <alignment horizontal="center" vertical="center" wrapText="1"/>
    </xf>
    <xf numFmtId="164" fontId="25" fillId="0" borderId="25" xfId="1" applyFont="1" applyBorder="1" applyAlignment="1">
      <alignment horizontal="center" vertical="center" wrapText="1"/>
    </xf>
    <xf numFmtId="164" fontId="25" fillId="0" borderId="26" xfId="1" applyFont="1" applyBorder="1" applyAlignment="1">
      <alignment horizontal="center" vertical="center" wrapText="1"/>
    </xf>
    <xf numFmtId="164" fontId="25" fillId="0" borderId="0" xfId="1" applyFont="1" applyBorder="1" applyAlignment="1">
      <alignment horizontal="center" vertical="center" wrapText="1"/>
    </xf>
    <xf numFmtId="164" fontId="25" fillId="0" borderId="27" xfId="1" applyFont="1" applyBorder="1" applyAlignment="1">
      <alignment horizontal="center" vertical="center" wrapText="1"/>
    </xf>
    <xf numFmtId="164" fontId="25" fillId="0" borderId="28" xfId="1" applyFont="1" applyFill="1" applyBorder="1" applyAlignment="1">
      <alignment horizontal="center" vertical="center" wrapText="1"/>
    </xf>
    <xf numFmtId="164" fontId="25" fillId="0" borderId="4" xfId="1" applyFont="1" applyFill="1" applyBorder="1" applyAlignment="1">
      <alignment horizontal="center" vertical="center" wrapText="1"/>
    </xf>
    <xf numFmtId="164" fontId="24" fillId="0" borderId="2" xfId="1" applyFont="1" applyBorder="1" applyAlignment="1">
      <alignment horizontal="right" vertical="center" wrapText="1"/>
    </xf>
    <xf numFmtId="164" fontId="24" fillId="0" borderId="13" xfId="1" applyFont="1" applyBorder="1" applyAlignment="1">
      <alignment horizontal="right" vertical="center" wrapText="1"/>
    </xf>
    <xf numFmtId="164" fontId="24" fillId="0" borderId="3" xfId="1" applyFont="1" applyBorder="1" applyAlignment="1">
      <alignment horizontal="right" vertical="center" wrapText="1"/>
    </xf>
    <xf numFmtId="164" fontId="25" fillId="0" borderId="26" xfId="1" applyFont="1" applyFill="1" applyBorder="1" applyAlignment="1">
      <alignment horizontal="center" vertical="center"/>
    </xf>
    <xf numFmtId="164" fontId="25" fillId="0" borderId="0" xfId="1" applyFont="1" applyFill="1" applyBorder="1" applyAlignment="1">
      <alignment horizontal="center" vertical="center"/>
    </xf>
    <xf numFmtId="164" fontId="25" fillId="0" borderId="26" xfId="1" applyFont="1" applyFill="1" applyBorder="1" applyAlignment="1">
      <alignment horizontal="center" vertical="center" wrapText="1"/>
    </xf>
    <xf numFmtId="164" fontId="25" fillId="0" borderId="0" xfId="1" applyFont="1" applyFill="1" applyBorder="1" applyAlignment="1">
      <alignment horizontal="center" vertical="center" wrapText="1"/>
    </xf>
    <xf numFmtId="164" fontId="24" fillId="0" borderId="26" xfId="1" applyFont="1" applyFill="1" applyBorder="1" applyAlignment="1">
      <alignment horizontal="right" vertical="center"/>
    </xf>
    <xf numFmtId="164" fontId="24" fillId="0" borderId="0" xfId="1" applyFont="1" applyFill="1" applyBorder="1" applyAlignment="1">
      <alignment horizontal="right" vertical="center"/>
    </xf>
    <xf numFmtId="164" fontId="29" fillId="0" borderId="29" xfId="1" applyFont="1" applyBorder="1" applyAlignment="1">
      <alignment horizontal="center" vertical="center" wrapText="1"/>
    </xf>
    <xf numFmtId="164" fontId="29" fillId="0" borderId="17" xfId="1" applyFont="1" applyBorder="1" applyAlignment="1">
      <alignment horizontal="center" vertical="center" wrapText="1"/>
    </xf>
    <xf numFmtId="164" fontId="24" fillId="0" borderId="26" xfId="1" applyFont="1" applyFill="1" applyBorder="1" applyAlignment="1">
      <alignment horizontal="right" vertical="center" wrapText="1"/>
    </xf>
    <xf numFmtId="164" fontId="24" fillId="0" borderId="0" xfId="1" applyFont="1" applyFill="1" applyBorder="1" applyAlignment="1">
      <alignment horizontal="right" vertical="center" wrapText="1"/>
    </xf>
    <xf numFmtId="164" fontId="29" fillId="0" borderId="1" xfId="1" applyFont="1" applyBorder="1" applyAlignment="1">
      <alignment horizontal="center" vertical="center" wrapText="1"/>
    </xf>
    <xf numFmtId="164" fontId="29" fillId="0" borderId="24" xfId="1" applyFont="1" applyBorder="1" applyAlignment="1">
      <alignment horizontal="center" vertical="center" wrapText="1"/>
    </xf>
    <xf numFmtId="164" fontId="29" fillId="0" borderId="41" xfId="1" applyFont="1" applyBorder="1" applyAlignment="1">
      <alignment horizontal="center" vertical="center" wrapText="1"/>
    </xf>
    <xf numFmtId="164" fontId="29" fillId="0" borderId="25" xfId="1" applyFont="1" applyBorder="1" applyAlignment="1">
      <alignment horizontal="center" vertical="center" wrapText="1"/>
    </xf>
    <xf numFmtId="164" fontId="29" fillId="0" borderId="1" xfId="1" applyFont="1" applyFill="1" applyBorder="1" applyAlignment="1">
      <alignment horizontal="center" vertical="center" wrapText="1"/>
    </xf>
    <xf numFmtId="164" fontId="29" fillId="0" borderId="2" xfId="1" applyFont="1" applyFill="1" applyBorder="1" applyAlignment="1">
      <alignment horizontal="center" vertical="center" wrapText="1"/>
    </xf>
    <xf numFmtId="164" fontId="29" fillId="0" borderId="3" xfId="1" applyFont="1" applyFill="1" applyBorder="1" applyAlignment="1">
      <alignment horizontal="center" vertical="center" wrapText="1"/>
    </xf>
    <xf numFmtId="164" fontId="25" fillId="0" borderId="24" xfId="1" applyFont="1" applyBorder="1" applyAlignment="1">
      <alignment horizontal="center"/>
    </xf>
    <xf numFmtId="164" fontId="25" fillId="0" borderId="41" xfId="1" applyFont="1" applyBorder="1" applyAlignment="1">
      <alignment horizontal="center"/>
    </xf>
    <xf numFmtId="164" fontId="25" fillId="0" borderId="25" xfId="1" applyFont="1" applyBorder="1" applyAlignment="1">
      <alignment horizontal="center"/>
    </xf>
    <xf numFmtId="164" fontId="25" fillId="0" borderId="26" xfId="1" applyFont="1" applyBorder="1" applyAlignment="1">
      <alignment horizontal="center"/>
    </xf>
    <xf numFmtId="164" fontId="25" fillId="0" borderId="0" xfId="1" applyFont="1" applyBorder="1" applyAlignment="1">
      <alignment horizontal="center"/>
    </xf>
    <xf numFmtId="164" fontId="25" fillId="0" borderId="27" xfId="1" applyFont="1" applyBorder="1" applyAlignment="1">
      <alignment horizontal="center"/>
    </xf>
    <xf numFmtId="164" fontId="24" fillId="0" borderId="1" xfId="1" applyFont="1" applyBorder="1" applyAlignment="1">
      <alignment horizontal="right"/>
    </xf>
    <xf numFmtId="164" fontId="10" fillId="0" borderId="41" xfId="1" applyFont="1" applyBorder="1" applyAlignment="1">
      <alignment horizontal="center"/>
    </xf>
    <xf numFmtId="164" fontId="10" fillId="0" borderId="25" xfId="1" applyFont="1" applyBorder="1" applyAlignment="1">
      <alignment horizontal="center"/>
    </xf>
    <xf numFmtId="164" fontId="10" fillId="0" borderId="0" xfId="1" applyFont="1" applyBorder="1" applyAlignment="1">
      <alignment horizontal="center"/>
    </xf>
    <xf numFmtId="164" fontId="10" fillId="0" borderId="27" xfId="1" applyFont="1" applyBorder="1" applyAlignment="1">
      <alignment horizontal="center"/>
    </xf>
    <xf numFmtId="164" fontId="25" fillId="0" borderId="5" xfId="1" applyFont="1" applyFill="1" applyBorder="1" applyAlignment="1">
      <alignment horizontal="center" vertical="center" wrapText="1"/>
    </xf>
    <xf numFmtId="164" fontId="27" fillId="0" borderId="2" xfId="1" applyFont="1" applyBorder="1" applyAlignment="1">
      <alignment horizontal="right"/>
    </xf>
    <xf numFmtId="164" fontId="27" fillId="0" borderId="13" xfId="1" applyFont="1" applyBorder="1" applyAlignment="1">
      <alignment horizontal="right"/>
    </xf>
    <xf numFmtId="164" fontId="27" fillId="0" borderId="3" xfId="1" applyFont="1" applyBorder="1" applyAlignment="1">
      <alignment horizontal="right"/>
    </xf>
    <xf numFmtId="164" fontId="25" fillId="0" borderId="24" xfId="1" applyFont="1" applyBorder="1" applyAlignment="1">
      <alignment horizontal="center" vertical="center"/>
    </xf>
    <xf numFmtId="164" fontId="25" fillId="0" borderId="41" xfId="1" applyFont="1" applyBorder="1" applyAlignment="1">
      <alignment horizontal="center" vertical="center"/>
    </xf>
    <xf numFmtId="164" fontId="25" fillId="0" borderId="25" xfId="1" applyFont="1" applyBorder="1" applyAlignment="1">
      <alignment horizontal="center" vertical="center"/>
    </xf>
    <xf numFmtId="164" fontId="25" fillId="0" borderId="26" xfId="1" applyFont="1" applyBorder="1" applyAlignment="1">
      <alignment horizontal="center" vertical="center"/>
    </xf>
    <xf numFmtId="164" fontId="25" fillId="0" borderId="0" xfId="1" applyFont="1" applyBorder="1" applyAlignment="1">
      <alignment horizontal="center" vertical="center"/>
    </xf>
    <xf numFmtId="164" fontId="25" fillId="0" borderId="27" xfId="1" applyFont="1" applyBorder="1" applyAlignment="1">
      <alignment horizontal="center" vertical="center"/>
    </xf>
    <xf numFmtId="164" fontId="24" fillId="0" borderId="1" xfId="1" applyFont="1" applyBorder="1" applyAlignment="1">
      <alignment horizontal="right" vertical="center"/>
    </xf>
    <xf numFmtId="164" fontId="24" fillId="0" borderId="17" xfId="1" applyFont="1" applyBorder="1" applyAlignment="1">
      <alignment horizontal="right"/>
    </xf>
    <xf numFmtId="164" fontId="24" fillId="0" borderId="28" xfId="1" applyFont="1" applyFill="1" applyBorder="1" applyAlignment="1">
      <alignment horizontal="right" vertical="center"/>
    </xf>
    <xf numFmtId="164" fontId="24" fillId="0" borderId="4" xfId="1" applyFont="1" applyFill="1" applyBorder="1" applyAlignment="1">
      <alignment horizontal="right" vertical="center"/>
    </xf>
    <xf numFmtId="164" fontId="32" fillId="0" borderId="1" xfId="1" applyFont="1" applyFill="1" applyBorder="1" applyAlignment="1">
      <alignment horizontal="center" vertical="center" wrapText="1"/>
    </xf>
    <xf numFmtId="164" fontId="24" fillId="0" borderId="28" xfId="1" applyFont="1" applyFill="1" applyBorder="1" applyAlignment="1">
      <alignment horizontal="center" vertical="center" wrapText="1"/>
    </xf>
    <xf numFmtId="164" fontId="24" fillId="0" borderId="4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164" fontId="25" fillId="0" borderId="24" xfId="1" applyFont="1" applyFill="1" applyBorder="1" applyAlignment="1">
      <alignment horizontal="center" vertical="center" wrapText="1"/>
    </xf>
    <xf numFmtId="164" fontId="25" fillId="0" borderId="41" xfId="1" applyFont="1" applyFill="1" applyBorder="1" applyAlignment="1">
      <alignment horizontal="center" vertical="center" wrapText="1"/>
    </xf>
    <xf numFmtId="164" fontId="25" fillId="0" borderId="25" xfId="1" applyFont="1" applyFill="1" applyBorder="1" applyAlignment="1">
      <alignment horizontal="center" vertical="center" wrapText="1"/>
    </xf>
    <xf numFmtId="164" fontId="25" fillId="0" borderId="27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7" fillId="0" borderId="49" xfId="0" applyFont="1" applyBorder="1" applyAlignment="1">
      <alignment horizontal="center" vertical="center" textRotation="45"/>
    </xf>
    <xf numFmtId="0" fontId="27" fillId="0" borderId="54" xfId="0" applyFont="1" applyBorder="1" applyAlignment="1">
      <alignment horizontal="center" vertical="center" textRotation="45"/>
    </xf>
    <xf numFmtId="0" fontId="27" fillId="0" borderId="51" xfId="0" applyFont="1" applyBorder="1" applyAlignment="1">
      <alignment horizontal="center" vertical="center" textRotation="45"/>
    </xf>
    <xf numFmtId="0" fontId="27" fillId="0" borderId="49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29" xfId="0" applyFont="1" applyBorder="1" applyAlignment="1">
      <alignment horizontal="left" vertical="center"/>
    </xf>
    <xf numFmtId="0" fontId="27" fillId="0" borderId="61" xfId="0" applyFont="1" applyBorder="1" applyAlignment="1">
      <alignment horizontal="center" vertical="center"/>
    </xf>
    <xf numFmtId="0" fontId="31" fillId="0" borderId="0" xfId="38" applyFont="1" applyFill="1" applyBorder="1" applyAlignment="1">
      <alignment horizontal="center" vertical="center" wrapText="1"/>
    </xf>
    <xf numFmtId="0" fontId="49" fillId="0" borderId="4" xfId="38" applyFont="1" applyFill="1" applyBorder="1" applyAlignment="1">
      <alignment horizontal="right"/>
    </xf>
    <xf numFmtId="0" fontId="19" fillId="0" borderId="0" xfId="33" applyFont="1" applyFill="1" applyBorder="1" applyAlignment="1">
      <alignment horizontal="center" vertical="center"/>
    </xf>
    <xf numFmtId="0" fontId="39" fillId="0" borderId="4" xfId="33" applyFont="1" applyFill="1" applyBorder="1" applyAlignment="1">
      <alignment horizontal="right" vertical="center"/>
    </xf>
    <xf numFmtId="0" fontId="31" fillId="0" borderId="0" xfId="38" applyFont="1" applyFill="1" applyBorder="1" applyAlignment="1">
      <alignment horizontal="center" vertical="center"/>
    </xf>
    <xf numFmtId="0" fontId="41" fillId="0" borderId="4" xfId="38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right" vertical="center" wrapText="1"/>
    </xf>
  </cellXfs>
  <cellStyles count="52">
    <cellStyle name="Comma" xfId="1" builtinId="3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2 4" xfId="5" xr:uid="{00000000-0005-0000-0000-000004000000}"/>
    <cellStyle name="Comma 2 5" xfId="6" xr:uid="{00000000-0005-0000-0000-000005000000}"/>
    <cellStyle name="Comma 3" xfId="7" xr:uid="{00000000-0005-0000-0000-000006000000}"/>
    <cellStyle name="Comma 4" xfId="8" xr:uid="{00000000-0005-0000-0000-000007000000}"/>
    <cellStyle name="Comma 4 2" xfId="9" xr:uid="{00000000-0005-0000-0000-000008000000}"/>
    <cellStyle name="Comma 4 2 2" xfId="10" xr:uid="{00000000-0005-0000-0000-000009000000}"/>
    <cellStyle name="Comma 4 3" xfId="11" xr:uid="{00000000-0005-0000-0000-00000A000000}"/>
    <cellStyle name="Comma 4 4" xfId="12" xr:uid="{00000000-0005-0000-0000-00000B000000}"/>
    <cellStyle name="Comma 4 5" xfId="13" xr:uid="{00000000-0005-0000-0000-00000C000000}"/>
    <cellStyle name="Comma 4 6" xfId="14" xr:uid="{00000000-0005-0000-0000-00000D000000}"/>
    <cellStyle name="Comma 5" xfId="15" xr:uid="{00000000-0005-0000-0000-00000E000000}"/>
    <cellStyle name="Comma 5 2" xfId="16" xr:uid="{00000000-0005-0000-0000-00000F000000}"/>
    <cellStyle name="Comma 5 3" xfId="17" xr:uid="{00000000-0005-0000-0000-000010000000}"/>
    <cellStyle name="Comma 5 4" xfId="18" xr:uid="{00000000-0005-0000-0000-000011000000}"/>
    <cellStyle name="Comma 5 5" xfId="19" xr:uid="{00000000-0005-0000-0000-000012000000}"/>
    <cellStyle name="Comma 6" xfId="20" xr:uid="{00000000-0005-0000-0000-000013000000}"/>
    <cellStyle name="Comma 7" xfId="44" xr:uid="{00000000-0005-0000-0000-000014000000}"/>
    <cellStyle name="Comma 8" xfId="49" xr:uid="{00000000-0005-0000-0000-000015000000}"/>
    <cellStyle name="Comma 9" xfId="51" xr:uid="{00000000-0005-0000-0000-000016000000}"/>
    <cellStyle name="Normal" xfId="0" builtinId="0"/>
    <cellStyle name="Normal 10" xfId="47" xr:uid="{00000000-0005-0000-0000-000018000000}"/>
    <cellStyle name="Normal 11" xfId="48" xr:uid="{00000000-0005-0000-0000-000019000000}"/>
    <cellStyle name="Normal 12" xfId="50" xr:uid="{00000000-0005-0000-0000-00001A000000}"/>
    <cellStyle name="Normal 2" xfId="21" xr:uid="{00000000-0005-0000-0000-00001B000000}"/>
    <cellStyle name="Normal 2 2" xfId="22" xr:uid="{00000000-0005-0000-0000-00001C000000}"/>
    <cellStyle name="Normal 2 3" xfId="23" xr:uid="{00000000-0005-0000-0000-00001D000000}"/>
    <cellStyle name="Normal 2 4" xfId="24" xr:uid="{00000000-0005-0000-0000-00001E000000}"/>
    <cellStyle name="Normal 2 5" xfId="25" xr:uid="{00000000-0005-0000-0000-00001F000000}"/>
    <cellStyle name="Normal 2 6" xfId="45" xr:uid="{00000000-0005-0000-0000-000020000000}"/>
    <cellStyle name="Normal 2_Copy of SR Jul-Sep 2012-13 on 14-12-2012 updated MAQ" xfId="26" xr:uid="{00000000-0005-0000-0000-000021000000}"/>
    <cellStyle name="Normal 3" xfId="27" xr:uid="{00000000-0005-0000-0000-000022000000}"/>
    <cellStyle name="Normal 3 2" xfId="28" xr:uid="{00000000-0005-0000-0000-000023000000}"/>
    <cellStyle name="Normal 3 3" xfId="29" xr:uid="{00000000-0005-0000-0000-000024000000}"/>
    <cellStyle name="Normal 3 4" xfId="30" xr:uid="{00000000-0005-0000-0000-000025000000}"/>
    <cellStyle name="Normal 3 5" xfId="31" xr:uid="{00000000-0005-0000-0000-000026000000}"/>
    <cellStyle name="Normal 3_Copy of SR Jul-Sep 2012-13 on 14-12-2012 updated MAQ" xfId="32" xr:uid="{00000000-0005-0000-0000-000027000000}"/>
    <cellStyle name="Normal 4" xfId="33" xr:uid="{00000000-0005-0000-0000-000028000000}"/>
    <cellStyle name="Normal 4 2" xfId="34" xr:uid="{00000000-0005-0000-0000-000029000000}"/>
    <cellStyle name="Normal 4 3" xfId="35" xr:uid="{00000000-0005-0000-0000-00002A000000}"/>
    <cellStyle name="Normal 4 4" xfId="36" xr:uid="{00000000-0005-0000-0000-00002B000000}"/>
    <cellStyle name="Normal 4 5" xfId="37" xr:uid="{00000000-0005-0000-0000-00002C000000}"/>
    <cellStyle name="Normal 5" xfId="40" xr:uid="{00000000-0005-0000-0000-00002D000000}"/>
    <cellStyle name="Normal 6" xfId="41" xr:uid="{00000000-0005-0000-0000-00002E000000}"/>
    <cellStyle name="Normal 7" xfId="42" xr:uid="{00000000-0005-0000-0000-00002F000000}"/>
    <cellStyle name="Normal 8" xfId="43" xr:uid="{00000000-0005-0000-0000-000030000000}"/>
    <cellStyle name="Normal 9" xfId="46" xr:uid="{00000000-0005-0000-0000-000031000000}"/>
    <cellStyle name="Normal_SR JUL-JUN 2009-10 rename old file as specimen" xfId="38" xr:uid="{00000000-0005-0000-0000-000032000000}"/>
    <cellStyle name="Percent" xfId="39" builtinId="5"/>
  </cellStyles>
  <dxfs count="375">
    <dxf>
      <numFmt numFmtId="172" formatCode="#,##0.00,,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2" formatCode="#,##0.00,,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72" formatCode="#,##0.00,,"/>
    </dxf>
    <dxf>
      <numFmt numFmtId="172" formatCode="#,##0.00,,"/>
    </dxf>
    <dxf>
      <numFmt numFmtId="172" formatCode="#,##0.00,,"/>
    </dxf>
    <dxf>
      <numFmt numFmtId="172" formatCode="#,##0.00,,"/>
    </dxf>
    <dxf>
      <numFmt numFmtId="172" formatCode="#,##0.00,,"/>
    </dxf>
    <dxf>
      <numFmt numFmtId="172" formatCode="#,##0.00,,"/>
    </dxf>
    <dxf>
      <font>
        <b/>
        <family val="2"/>
      </font>
    </dxf>
    <dxf>
      <font>
        <b/>
        <family val="2"/>
      </font>
    </dxf>
    <dxf>
      <alignment vertical="center" readingOrder="0"/>
    </dxf>
    <dxf>
      <font>
        <color auto="1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numFmt numFmtId="172" formatCode="#,##0.00,,"/>
    </dxf>
    <dxf>
      <numFmt numFmtId="172" formatCode="#,##0.00,,"/>
    </dxf>
    <dxf>
      <numFmt numFmtId="172" formatCode="#,##0.00,,"/>
    </dxf>
    <dxf>
      <numFmt numFmtId="172" formatCode="#,##0.00,,"/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ont>
        <color theme="0"/>
      </font>
    </dxf>
    <dxf>
      <font>
        <color theme="0"/>
      </font>
    </dxf>
    <dxf>
      <numFmt numFmtId="175" formatCode="#,##0,,"/>
    </dxf>
    <dxf>
      <numFmt numFmtId="175" formatCode="#,##0,,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auto="1"/>
      </font>
    </dxf>
    <dxf>
      <font>
        <color auto="1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72" formatCode="#,##0.00,,"/>
    </dxf>
    <dxf>
      <numFmt numFmtId="172" formatCode="#,##0.00,,"/>
    </dxf>
    <dxf>
      <font>
        <b/>
        <family val="2"/>
      </font>
    </dxf>
    <dxf>
      <font>
        <b/>
        <family val="2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alignment vertical="center" readingOrder="0"/>
    </dxf>
    <dxf>
      <font>
        <b/>
      </font>
    </dxf>
    <dxf>
      <font>
        <b/>
      </font>
    </dxf>
    <dxf>
      <numFmt numFmtId="172" formatCode="#,##0.00,,"/>
    </dxf>
    <dxf>
      <numFmt numFmtId="172" formatCode="#,##0.00,,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172" formatCode="#,##0.00,,"/>
    </dxf>
    <dxf>
      <numFmt numFmtId="172" formatCode="#,##0.00,,"/>
    </dxf>
    <dxf>
      <alignment horizontal="left"/>
    </dxf>
    <dxf>
      <alignment horizontal="left"/>
    </dxf>
    <dxf>
      <alignment horizontal="left"/>
    </dxf>
    <dxf>
      <font>
        <b/>
        <family val="2"/>
      </font>
    </dxf>
    <dxf>
      <font>
        <b/>
        <family val="2"/>
      </font>
    </dxf>
    <dxf>
      <alignment horizontal="center"/>
    </dxf>
    <dxf>
      <alignment vertical="center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172" formatCode="#,##0.00,,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  <alignment vertical="center" readingOrder="0"/>
    </dxf>
    <dxf>
      <font>
        <b/>
      </font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72" formatCode="#,##0.00,,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2" formatCode="#,##0.00,,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numFmt numFmtId="172" formatCode="#,##0.00,,"/>
    </dxf>
    <dxf>
      <alignment horizontal="left"/>
    </dxf>
    <dxf>
      <alignment horizontal="left"/>
    </dxf>
    <dxf>
      <font>
        <b/>
        <family val="2"/>
      </font>
    </dxf>
    <dxf>
      <font>
        <b/>
        <family val="2"/>
      </font>
    </dxf>
    <dxf>
      <alignment horizontal="center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numFmt numFmtId="172" formatCode="#,##0.00,,"/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numFmt numFmtId="172" formatCode="#,##0.00,,"/>
    </dxf>
    <dxf>
      <font>
        <b/>
        <family val="2"/>
      </font>
    </dxf>
    <dxf>
      <font>
        <b/>
        <family val="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  <alignment horizontal="center" vertical="center" wrapText="1" readingOrder="0"/>
    </dxf>
    <dxf>
      <alignment vertical="center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numFmt numFmtId="172" formatCode="#,##0.00,,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3">
            <a:lumMod val="75000"/>
          </a:schemeClr>
        </a:solidFill>
      </c:spPr>
    </c:floor>
    <c:sideWall>
      <c:thickness val="0"/>
      <c:spPr>
        <a:solidFill>
          <a:schemeClr val="accent3">
            <a:lumMod val="60000"/>
            <a:lumOff val="40000"/>
          </a:schemeClr>
        </a:solidFill>
      </c:spPr>
    </c:sideWall>
    <c:backWall>
      <c:thickness val="0"/>
      <c:spPr>
        <a:solidFill>
          <a:schemeClr val="accent3">
            <a:lumMod val="60000"/>
            <a:lumOff val="40000"/>
          </a:schemeClr>
        </a:solidFill>
      </c:spPr>
    </c:backWall>
    <c:plotArea>
      <c:layout>
        <c:manualLayout>
          <c:layoutTarget val="inner"/>
          <c:xMode val="edge"/>
          <c:yMode val="edge"/>
          <c:x val="8.6071697068017233E-2"/>
          <c:y val="4.9509563812884586E-2"/>
          <c:w val="0.89809744259356938"/>
          <c:h val="0.802489400363416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'1'!$G$8</c:f>
              <c:strCache>
                <c:ptCount val="1"/>
                <c:pt idx="0">
                  <c:v>GRANTS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1717775227847346E-3"/>
                  <c:y val="-0.1420872871660354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F-48EE-919E-4990E470AA6F}"/>
                </c:ext>
              </c:extLst>
            </c:dLbl>
            <c:dLbl>
              <c:idx val="1"/>
              <c:layout>
                <c:manualLayout>
                  <c:x val="4.8911222780569485E-3"/>
                  <c:y val="-5.966585907530788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F-48EE-919E-4990E470AA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baseline="0"/>
                </a:pPr>
                <a:endParaRPr lang="en-PK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'1'!$F$9:$F$10</c:f>
              <c:strCache>
                <c:ptCount val="2"/>
                <c:pt idx="0">
                  <c:v>COMMITMENTS</c:v>
                </c:pt>
                <c:pt idx="1">
                  <c:v>DISBURSEMENTS</c:v>
                </c:pt>
              </c:strCache>
            </c:strRef>
          </c:cat>
          <c:val>
            <c:numRef>
              <c:f>'1'!$G$9:$G$10</c:f>
              <c:numCache>
                <c:formatCode>0.00%</c:formatCode>
                <c:ptCount val="2"/>
                <c:pt idx="0">
                  <c:v>1.7892530376399686E-2</c:v>
                </c:pt>
                <c:pt idx="1">
                  <c:v>1.4154454664263573E-2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F-48EE-919E-4990E470AA6F}"/>
            </c:ext>
          </c:extLst>
        </c:ser>
        <c:ser>
          <c:idx val="1"/>
          <c:order val="1"/>
          <c:tx>
            <c:strRef>
              <c:f>'1'!$H$8</c:f>
              <c:strCache>
                <c:ptCount val="1"/>
                <c:pt idx="0">
                  <c:v>LOANS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341708542714016E-2"/>
                  <c:y val="-4.962177804697489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FF-48EE-919E-4990E470AA6F}"/>
                </c:ext>
              </c:extLst>
            </c:dLbl>
            <c:dLbl>
              <c:idx val="1"/>
              <c:layout>
                <c:manualLayout>
                  <c:x val="2.6461177277464765E-2"/>
                  <c:y val="-4.395988962918094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FF-48EE-919E-4990E470A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baseline="0"/>
                </a:pPr>
                <a:endParaRPr lang="en-PK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'1'!$F$9:$F$10</c:f>
              <c:strCache>
                <c:ptCount val="2"/>
                <c:pt idx="0">
                  <c:v>COMMITMENTS</c:v>
                </c:pt>
                <c:pt idx="1">
                  <c:v>DISBURSEMENTS</c:v>
                </c:pt>
              </c:strCache>
            </c:strRef>
          </c:cat>
          <c:val>
            <c:numRef>
              <c:f>'1'!$H$9:$H$10</c:f>
              <c:numCache>
                <c:formatCode>0.00%</c:formatCode>
                <c:ptCount val="2"/>
                <c:pt idx="0">
                  <c:v>0.98210746962360029</c:v>
                </c:pt>
                <c:pt idx="1">
                  <c:v>0.98584554533573643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FF-48EE-919E-4990E470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729152"/>
        <c:axId val="73730688"/>
        <c:axId val="0"/>
      </c:bar3DChart>
      <c:catAx>
        <c:axId val="737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50" b="1" i="0" baseline="0"/>
            </a:pPr>
            <a:endParaRPr lang="en-PK"/>
          </a:p>
        </c:txPr>
        <c:crossAx val="73730688"/>
        <c:crosses val="autoZero"/>
        <c:auto val="1"/>
        <c:lblAlgn val="ctr"/>
        <c:lblOffset val="100"/>
        <c:noMultiLvlLbl val="0"/>
      </c:catAx>
      <c:valAx>
        <c:axId val="73730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PK"/>
          </a:p>
        </c:txPr>
        <c:crossAx val="73729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Purpose Wise Commitments</a:t>
            </a:r>
          </a:p>
        </c:rich>
      </c:tx>
      <c:layout>
        <c:manualLayout>
          <c:xMode val="edge"/>
          <c:yMode val="edge"/>
          <c:x val="0.34109287794190624"/>
          <c:y val="3.3755283233405293E-3"/>
        </c:manualLayout>
      </c:layout>
      <c:overlay val="0"/>
    </c:title>
    <c:autoTitleDeleted val="0"/>
    <c:view3D>
      <c:rotX val="2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65783135132914E-4"/>
          <c:y val="0.14479631222567771"/>
          <c:w val="0.87792823667851982"/>
          <c:h val="0.71812507595556263"/>
        </c:manualLayout>
      </c:layout>
      <c:pie3DChart>
        <c:varyColors val="1"/>
        <c:ser>
          <c:idx val="0"/>
          <c:order val="0"/>
          <c:tx>
            <c:strRef>
              <c:f>'6'!$I$13</c:f>
              <c:strCache>
                <c:ptCount val="1"/>
                <c:pt idx="0">
                  <c:v>Grand Total</c:v>
                </c:pt>
              </c:strCache>
            </c:strRef>
          </c:tx>
          <c:explosion val="9"/>
          <c:dLbls>
            <c:dLbl>
              <c:idx val="0"/>
              <c:layout>
                <c:manualLayout>
                  <c:x val="-1.505203533336567E-2"/>
                  <c:y val="-0.111623167699167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6-46AC-B637-66FE8B46A6A8}"/>
                </c:ext>
              </c:extLst>
            </c:dLbl>
            <c:dLbl>
              <c:idx val="1"/>
              <c:layout>
                <c:manualLayout>
                  <c:x val="3.1028472570292061E-2"/>
                  <c:y val="-0.24259485008052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F6-46AC-B637-66FE8B46A6A8}"/>
                </c:ext>
              </c:extLst>
            </c:dLbl>
            <c:dLbl>
              <c:idx val="2"/>
              <c:layout>
                <c:manualLayout>
                  <c:x val="2.7867225015764101E-2"/>
                  <c:y val="2.36571356402213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F6-46AC-B637-66FE8B46A6A8}"/>
                </c:ext>
              </c:extLst>
            </c:dLbl>
            <c:dLbl>
              <c:idx val="3"/>
              <c:layout>
                <c:manualLayout>
                  <c:x val="4.2355278207730912E-2"/>
                  <c:y val="1.91309466148893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F6-46AC-B637-66FE8B46A6A8}"/>
                </c:ext>
              </c:extLst>
            </c:dLbl>
            <c:dLbl>
              <c:idx val="4"/>
              <c:layout>
                <c:manualLayout>
                  <c:x val="-0.22288928400079044"/>
                  <c:y val="6.5686459780762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6-46AC-B637-66FE8B46A6A8}"/>
                </c:ext>
              </c:extLst>
            </c:dLbl>
            <c:dLbl>
              <c:idx val="5"/>
              <c:layout>
                <c:manualLayout>
                  <c:x val="6.3932291605158814E-2"/>
                  <c:y val="2.73484136508494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F6-46AC-B637-66FE8B46A6A8}"/>
                </c:ext>
              </c:extLst>
            </c:dLbl>
            <c:numFmt formatCode="0.0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P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'6'!$H$14:$H$16</c:f>
              <c:strCache>
                <c:ptCount val="3"/>
                <c:pt idx="0">
                  <c:v>BOP/CASH</c:v>
                </c:pt>
                <c:pt idx="1">
                  <c:v>PROJECT AID</c:v>
                </c:pt>
                <c:pt idx="2">
                  <c:v>SHORT TERM</c:v>
                </c:pt>
              </c:strCache>
            </c:strRef>
          </c:cat>
          <c:val>
            <c:numRef>
              <c:f>'6'!$I$14:$I$16</c:f>
              <c:numCache>
                <c:formatCode>0.000%</c:formatCode>
                <c:ptCount val="3"/>
                <c:pt idx="0">
                  <c:v>0.78195211425376776</c:v>
                </c:pt>
                <c:pt idx="1">
                  <c:v>0.16198179482004418</c:v>
                </c:pt>
                <c:pt idx="2">
                  <c:v>5.6066090926188111E-2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F6-46AC-B637-66FE8B46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P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Purpose Wise Disbursement</a:t>
            </a:r>
          </a:p>
        </c:rich>
      </c:tx>
      <c:layout>
        <c:manualLayout>
          <c:xMode val="edge"/>
          <c:yMode val="edge"/>
          <c:x val="0.34271097636388442"/>
          <c:y val="1.1617458987475749E-2"/>
        </c:manualLayout>
      </c:layout>
      <c:overlay val="0"/>
    </c:title>
    <c:autoTitleDeleted val="0"/>
    <c:view3D>
      <c:rotX val="20"/>
      <c:rotY val="221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611900590627212E-2"/>
          <c:y val="0.17803038655206385"/>
          <c:w val="0.88872567894838916"/>
          <c:h val="0.76132309711286095"/>
        </c:manualLayout>
      </c:layout>
      <c:pie3DChart>
        <c:varyColors val="1"/>
        <c:ser>
          <c:idx val="0"/>
          <c:order val="0"/>
          <c:tx>
            <c:strRef>
              <c:f>'13'!$K$52</c:f>
              <c:strCache>
                <c:ptCount val="1"/>
                <c:pt idx="0">
                  <c:v>Grand Total</c:v>
                </c:pt>
              </c:strCache>
            </c:strRef>
          </c:tx>
          <c:explosion val="32"/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5F83-4A75-B555-379D1A0674DA}"/>
              </c:ext>
            </c:extLst>
          </c:dPt>
          <c:dPt>
            <c:idx val="2"/>
            <c:bubble3D val="0"/>
            <c:explosion val="20"/>
            <c:extLst>
              <c:ext xmlns:c16="http://schemas.microsoft.com/office/drawing/2014/chart" uri="{C3380CC4-5D6E-409C-BE32-E72D297353CC}">
                <c16:uniqueId val="{00000001-5F83-4A75-B555-379D1A0674DA}"/>
              </c:ext>
            </c:extLst>
          </c:dPt>
          <c:dPt>
            <c:idx val="3"/>
            <c:bubble3D val="0"/>
            <c:explosion val="26"/>
            <c:extLst>
              <c:ext xmlns:c16="http://schemas.microsoft.com/office/drawing/2014/chart" uri="{C3380CC4-5D6E-409C-BE32-E72D297353CC}">
                <c16:uniqueId val="{00000002-5F83-4A75-B555-379D1A0674DA}"/>
              </c:ext>
            </c:extLst>
          </c:dPt>
          <c:dLbls>
            <c:dLbl>
              <c:idx val="0"/>
              <c:layout>
                <c:manualLayout>
                  <c:x val="-2.7177277647138939E-2"/>
                  <c:y val="-0.126857749926918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83-4A75-B555-379D1A0674DA}"/>
                </c:ext>
              </c:extLst>
            </c:dLbl>
            <c:dLbl>
              <c:idx val="1"/>
              <c:layout>
                <c:manualLayout>
                  <c:x val="-9.0330825795568418E-4"/>
                  <c:y val="3.73448755011099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3-4A75-B555-379D1A0674DA}"/>
                </c:ext>
              </c:extLst>
            </c:dLbl>
            <c:dLbl>
              <c:idx val="2"/>
              <c:layout>
                <c:manualLayout>
                  <c:x val="-4.3623039788264477E-2"/>
                  <c:y val="0.121475911857502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80345725012026"/>
                      <c:h val="4.58002587404769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F83-4A75-B555-379D1A0674DA}"/>
                </c:ext>
              </c:extLst>
            </c:dLbl>
            <c:dLbl>
              <c:idx val="3"/>
              <c:layout>
                <c:manualLayout>
                  <c:x val="-2.4500370936338244E-2"/>
                  <c:y val="0.15061711574595865"/>
                </c:manualLayout>
              </c:layout>
              <c:numFmt formatCode="0.00%" sourceLinked="0"/>
              <c:spPr/>
              <c:txPr>
                <a:bodyPr lIns="0"/>
                <a:lstStyle/>
                <a:p>
                  <a:pPr>
                    <a:defRPr sz="800" b="1" i="0" baseline="0"/>
                  </a:pPr>
                  <a:endParaRPr lang="en-P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F83-4A75-B555-379D1A0674DA}"/>
                </c:ext>
              </c:extLst>
            </c:dLbl>
            <c:dLbl>
              <c:idx val="4"/>
              <c:layout>
                <c:manualLayout>
                  <c:x val="-4.1625867108832412E-2"/>
                  <c:y val="2.42273872975822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83-4A75-B555-379D1A0674DA}"/>
                </c:ext>
              </c:extLst>
            </c:dLbl>
            <c:dLbl>
              <c:idx val="5"/>
              <c:layout>
                <c:manualLayout>
                  <c:x val="8.9902122131732595E-3"/>
                  <c:y val="-0.309322810621212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3-4A75-B555-379D1A0674DA}"/>
                </c:ext>
              </c:extLst>
            </c:dLbl>
            <c:dLbl>
              <c:idx val="6"/>
              <c:layout>
                <c:manualLayout>
                  <c:x val="6.5772777232120535E-4"/>
                  <c:y val="-0.174229926064733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83-4A75-B555-379D1A0674DA}"/>
                </c:ext>
              </c:extLst>
            </c:dLbl>
            <c:dLbl>
              <c:idx val="7"/>
              <c:layout>
                <c:manualLayout>
                  <c:x val="1.9872948143970465E-2"/>
                  <c:y val="-4.72490939559646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3-4A75-B555-379D1A0674DA}"/>
                </c:ext>
              </c:extLst>
            </c:dLbl>
            <c:dLbl>
              <c:idx val="8"/>
              <c:layout>
                <c:manualLayout>
                  <c:x val="-2.6142870130362494E-2"/>
                  <c:y val="-3.46253648230408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83-4A75-B555-379D1A0674DA}"/>
                </c:ext>
              </c:extLst>
            </c:dLbl>
            <c:dLbl>
              <c:idx val="9"/>
              <c:layout>
                <c:manualLayout>
                  <c:x val="6.2955500009952717E-2"/>
                  <c:y val="-7.99483397908594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83-4A75-B555-379D1A067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/>
              <a:lstStyle/>
              <a:p>
                <a:pPr>
                  <a:defRPr sz="800" b="1" i="0" baseline="0"/>
                </a:pPr>
                <a:endParaRPr lang="en-P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'13'!$J$53:$J$57</c:f>
              <c:strCache>
                <c:ptCount val="5"/>
                <c:pt idx="0">
                  <c:v>BOP/CASH</c:v>
                </c:pt>
                <c:pt idx="1">
                  <c:v>EARTHQUAKE R.A.</c:v>
                </c:pt>
                <c:pt idx="2">
                  <c:v>K. LUGAR</c:v>
                </c:pt>
                <c:pt idx="3">
                  <c:v>PROJECT AID</c:v>
                </c:pt>
                <c:pt idx="4">
                  <c:v>SHORT TERM</c:v>
                </c:pt>
              </c:strCache>
            </c:strRef>
          </c:cat>
          <c:val>
            <c:numRef>
              <c:f>'13'!$K$53:$K$57</c:f>
              <c:numCache>
                <c:formatCode>0.000%</c:formatCode>
                <c:ptCount val="5"/>
                <c:pt idx="0">
                  <c:v>0.70848178073839829</c:v>
                </c:pt>
                <c:pt idx="1">
                  <c:v>2.071271742062274E-5</c:v>
                </c:pt>
                <c:pt idx="2">
                  <c:v>3.1850549151469301E-3</c:v>
                </c:pt>
                <c:pt idx="3">
                  <c:v>0.21008963402387815</c:v>
                </c:pt>
                <c:pt idx="4">
                  <c:v>7.8222817605156023E-2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83-4A75-B555-379D1A067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28575</xdr:rowOff>
    </xdr:from>
    <xdr:to>
      <xdr:col>3</xdr:col>
      <xdr:colOff>1685925</xdr:colOff>
      <xdr:row>13</xdr:row>
      <xdr:rowOff>133350</xdr:rowOff>
    </xdr:to>
    <xdr:graphicFrame macro="">
      <xdr:nvGraphicFramePr>
        <xdr:cNvPr id="16662" name="Chart 3">
          <a:extLst>
            <a:ext uri="{FF2B5EF4-FFF2-40B4-BE49-F238E27FC236}">
              <a16:creationId xmlns:a16="http://schemas.microsoft.com/office/drawing/2014/main" id="{00000000-0008-0000-0100-0000164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4</xdr:col>
      <xdr:colOff>0</xdr:colOff>
      <xdr:row>34</xdr:row>
      <xdr:rowOff>152400</xdr:rowOff>
    </xdr:to>
    <xdr:graphicFrame macro="">
      <xdr:nvGraphicFramePr>
        <xdr:cNvPr id="28947" name="Chart 2">
          <a:extLst>
            <a:ext uri="{FF2B5EF4-FFF2-40B4-BE49-F238E27FC236}">
              <a16:creationId xmlns:a16="http://schemas.microsoft.com/office/drawing/2014/main" id="{00000000-0008-0000-0600-0000137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9524</xdr:rowOff>
    </xdr:from>
    <xdr:to>
      <xdr:col>4</xdr:col>
      <xdr:colOff>19049</xdr:colOff>
      <xdr:row>42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ran" refreshedDate="44799.528897453703" createdVersion="6" refreshedVersion="6" minRefreshableVersion="3" recordCount="502" xr:uid="{B5894782-7700-4BF2-B74D-50A80826DB92}">
  <cacheSource type="worksheet">
    <worksheetSource ref="A3:V505" sheet="SR Jul-Jun 2021-22 PT"/>
  </cacheSource>
  <cacheFields count="22">
    <cacheField name="Central/Guaranteed" numFmtId="0">
      <sharedItems/>
    </cacheField>
    <cacheField name="DONOR" numFmtId="0">
      <sharedItems count="35">
        <s v="CATIC"/>
        <s v="CHINA"/>
        <s v="NBP Bahrain"/>
        <s v="ADB"/>
        <s v="AIIB"/>
        <s v="AJMAN BANK PJSC"/>
        <s v="BONDS"/>
        <s v="CANADA"/>
        <s v="CHINA DEV BANK"/>
        <s v="DUBAI BANK"/>
        <s v="E.C.O. T/BANK"/>
        <s v="EIB"/>
        <s v="EMIRATES NBD"/>
        <s v="EU"/>
        <s v="FRANCE"/>
        <s v="GAVI"/>
        <s v="GERMANY"/>
        <s v="IBRD"/>
        <s v="IDA"/>
        <s v="IDB"/>
        <s v="IDB(ST)"/>
        <s v="IFAD"/>
        <s v="ITALY"/>
        <s v="JAPAN"/>
        <s v="KOREA"/>
        <s v="KUWAIT"/>
        <s v="NORWAY"/>
        <s v="OMAN"/>
        <s v="OPEC FUND"/>
        <s v="SAUDI ARABIA"/>
        <s v="SCB(LONDON)"/>
        <s v="SFD TIME DEPOSIT"/>
        <s v="SUISSE AG,UBL,ABL"/>
        <s v="U.K"/>
        <s v="USA"/>
      </sharedItems>
    </cacheField>
    <cacheField name="Type of Aid" numFmtId="0">
      <sharedItems count="2">
        <s v="Loan"/>
        <s v="Grant"/>
      </sharedItems>
    </cacheField>
    <cacheField name="Loan / Grant                           No." numFmtId="0">
      <sharedItems containsMixedTypes="1" containsNumber="1" containsInteger="1" minValue="548" maxValue="20000002541"/>
    </cacheField>
    <cacheField name="Name of Loan / Grant" numFmtId="0">
      <sharedItems/>
    </cacheField>
    <cacheField name="Signing _x000a_Date" numFmtId="14">
      <sharedItems containsBlank="1"/>
    </cacheField>
    <cacheField name="Closing _x000a_Date" numFmtId="14">
      <sharedItems containsBlank="1"/>
    </cacheField>
    <cacheField name="Base Currency [BC]" numFmtId="0">
      <sharedItems/>
    </cacheField>
    <cacheField name="Amount Committed in BC" numFmtId="172">
      <sharedItems containsSemiMixedTypes="0" containsString="0" containsNumber="1" minValue="160000" maxValue="55425000000"/>
    </cacheField>
    <cacheField name="Amount Committed in US$ Eqv.                                         (Currency Exchange Rate applied as of 30-Jun-2022)" numFmtId="172">
      <sharedItems containsSemiMixedTypes="0" containsString="0" containsNumber="1" minValue="208000.0003328" maxValue="3618151200"/>
    </cacheField>
    <cacheField name="Undisbursed_x000a_as on_x000a_30.06.2021_x000a_[$]" numFmtId="172">
      <sharedItems containsBlank="1" containsMixedTypes="1" containsNumber="1" minValue="-1369659.7379999999" maxValue="741451600"/>
    </cacheField>
    <cacheField name="Disbursement                 Jul-Jun_x000a_2021-22_x000a_[$]                                                                                                                                        " numFmtId="172">
      <sharedItems containsMixedTypes="1" containsNumber="1" minValue="-1348055.058" maxValue="3000000000"/>
    </cacheField>
    <cacheField name="Undisburs_x000a_as on_x000a_30.06.2022_x000a_[$]" numFmtId="172">
      <sharedItems containsBlank="1" containsMixedTypes="1" containsNumber="1" minValue="-43" maxValue="800000000"/>
    </cacheField>
    <cacheField name="Undisbursed_x000a_as on_x000a_30.06.2021_x000a_[Rs.]     " numFmtId="172">
      <sharedItems containsBlank="1" containsMixedTypes="1" containsNumber="1" minValue="-215858295.34599999" maxValue="116852729155.80701"/>
    </cacheField>
    <cacheField name="Disbursement                 Jul-Jun_x000a_2021-22_x000a_[Rs.]  " numFmtId="172">
      <sharedItems containsMixedTypes="1" containsNumber="1" minValue="-235707339.38699999" maxValue="530249871420"/>
    </cacheField>
    <cacheField name="Undisbursed_x000a_as on_x000a_30.06.2022_x000a_[Rs.]     " numFmtId="172">
      <sharedItems containsBlank="1" containsMixedTypes="1" containsNumber="1" minValue="-8774.1489999999994" maxValue="163239987264"/>
    </cacheField>
    <cacheField name="Undisbursed_x000a_as on_x000a_30.06.2022                  [BC]  " numFmtId="172">
      <sharedItems containsBlank="1" containsMixedTypes="1" containsNumber="1" minValue="-43" maxValue="28725788920"/>
    </cacheField>
    <cacheField name="Kind of Aid" numFmtId="172">
      <sharedItems count="2">
        <s v="PROJECT"/>
        <s v="NON PROJECT"/>
      </sharedItems>
    </cacheField>
    <cacheField name="Purpose" numFmtId="0">
      <sharedItems count="9">
        <s v="PROJECT AID"/>
        <s v="BOP/CASH"/>
        <s v="EARTHQUAKE R.A."/>
        <s v="TOKYO PLEDGES"/>
        <s v="SHORT TERM"/>
        <s v="FLOODS 2010 - CDC"/>
        <s v="FLOODS 2010 - OTHERS"/>
        <s v="[NON-FOOD]"/>
        <s v="K. LUGAR"/>
      </sharedItems>
    </cacheField>
    <cacheField name=" Economic Sector" numFmtId="0">
      <sharedItems count="28">
        <s v="MISC."/>
        <s v="ENERGY/POWER"/>
        <s v="AIR TRANSPORT"/>
        <s v="GOVERNANCE, RESEARCH &amp; STATISTICS"/>
        <s v="TRANSPORT &amp; COMMUNICATIONS"/>
        <s v="FINANCE AND REVENUE"/>
        <s v="BOP/CASH"/>
        <s v="COVID-19"/>
        <s v="WATER"/>
        <s v="PHYSICAL PLANNING &amp; HOUSING"/>
        <s v="AGRICULTURE"/>
        <s v="RURAL DEVELOPMENT &amp; POVERTY REDUCTION"/>
        <s v="FLOODS-2010 - OTHERS"/>
        <s v="EDUCATION &amp; TRAINING"/>
        <s v="ENVIRONMENT"/>
        <s v="SOCIAL WELFARE"/>
        <s v="FLOODS-2010 - CDC"/>
        <s v="INFORMATION TECHNOLOGY"/>
        <s v="INDUSTRY &amp; COMMERCE"/>
        <s v="MANPOWER, EMPLOYMENT &amp; HRD"/>
        <s v="HEALTH &amp; NUTRITION"/>
        <s v="IDPS"/>
        <s v="AFGHAN R.R.A."/>
        <s v="TOURISM"/>
        <s v="HIGHER EDUCATION"/>
        <s v="SCIENCE &amp; TECHNOLOGY"/>
        <s v="EARTHQUAKE R.A."/>
        <s v="SANITARY &amp; SIMILAR SERVICES"/>
      </sharedItems>
    </cacheField>
    <cacheField name="Executing Agency" numFmtId="0">
      <sharedItems containsBlank="1"/>
    </cacheField>
    <cacheField name="Financing Source" numFmtId="0">
      <sharedItems count="5">
        <s v="BILATERAL"/>
        <s v="COMMERCIAL BANKS"/>
        <s v="MULTILATERAL"/>
        <s v="BOND HOLDERS"/>
        <s v="TIME DEPOS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ran" refreshedDate="44799.553754513887" createdVersion="6" refreshedVersion="6" minRefreshableVersion="3" recordCount="45" xr:uid="{A3311376-2C17-49B9-9B29-94D46927F021}">
  <cacheSource type="worksheet">
    <worksheetSource ref="A3:O48" sheet="Commitmens Jul-Jun 2021-22 PT"/>
  </cacheSource>
  <cacheFields count="15">
    <cacheField name="Central/Guaranteed" numFmtId="0">
      <sharedItems/>
    </cacheField>
    <cacheField name="DONOR" numFmtId="0">
      <sharedItems count="19">
        <s v="CATIC"/>
        <s v="ADB"/>
        <s v="AIIB"/>
        <s v="BONDS"/>
        <s v="CHINA"/>
        <s v="CHINA DEV BANK"/>
        <s v="DUBAI BANK"/>
        <s v="E.C.O. T/BANK"/>
        <s v="EMIRATES NBD"/>
        <s v="IBRD"/>
        <s v="IDA"/>
        <s v="IDB"/>
        <s v="IDB(ST)"/>
        <s v="JAPAN"/>
        <s v="OPEC FUND"/>
        <s v="SAUDI ARABIA"/>
        <s v="SCB(LONDON)"/>
        <s v="SFD TIME DEPOSIT"/>
        <s v="SUISSE AG,UBL,ABL"/>
      </sharedItems>
    </cacheField>
    <cacheField name="Type of Aid" numFmtId="0">
      <sharedItems count="2">
        <s v="Loan"/>
        <s v="Grant"/>
      </sharedItems>
    </cacheField>
    <cacheField name="Loan / Grant                           No." numFmtId="0">
      <sharedItems/>
    </cacheField>
    <cacheField name="Name of Loan / Grant" numFmtId="0">
      <sharedItems/>
    </cacheField>
    <cacheField name="Signing _x000a_Date" numFmtId="176">
      <sharedItems containsNonDate="0" containsDate="1" containsString="0" containsBlank="1" minDate="2021-07-13T00:00:00" maxDate="2022-06-23T00:00:00"/>
    </cacheField>
    <cacheField name="Closing _x000a_Date" numFmtId="0">
      <sharedItems containsString="0" containsBlank="1" containsNumber="1" containsInteger="1" minValue="44392" maxValue="55251"/>
    </cacheField>
    <cacheField name="Base Currency [BC]" numFmtId="0">
      <sharedItems/>
    </cacheField>
    <cacheField name="Amount Committed in BC" numFmtId="172">
      <sharedItems containsSemiMixedTypes="0" containsString="0" containsNumber="1" containsInteger="1" minValue="2500000" maxValue="15000000000"/>
    </cacheField>
    <cacheField name="Amount Committed in US$ Eqv.                                         (Currency Exchange Rate applied as of 30-Jun-2022)" numFmtId="172">
      <sharedItems containsSemiMixedTypes="0" containsString="0" containsNumber="1" minValue="1656852.3787220628" maxValue="3000000000"/>
    </cacheField>
    <cacheField name="Kind of Aid" numFmtId="172">
      <sharedItems count="2">
        <s v="PROJECT"/>
        <s v="NON PROJECT"/>
      </sharedItems>
    </cacheField>
    <cacheField name="Purpose" numFmtId="0">
      <sharedItems count="3">
        <s v="PROJECT AID"/>
        <s v="BOP/CASH"/>
        <s v="SHORT TERM"/>
      </sharedItems>
    </cacheField>
    <cacheField name=" Economic Sector" numFmtId="0">
      <sharedItems count="9">
        <s v="MISC."/>
        <s v="BOP/CASH"/>
        <s v="WATER"/>
        <s v="COVID-19"/>
        <s v="AGRICULTURE"/>
        <s v="SOCIAL WELFARE"/>
        <s v="EDUCATION &amp; TRAINING"/>
        <s v="ENERGY/POWER"/>
        <s v="HEALTH &amp; NUTRITION"/>
      </sharedItems>
    </cacheField>
    <cacheField name="Executing Agency" numFmtId="0">
      <sharedItems/>
    </cacheField>
    <cacheField name="Financing Source" numFmtId="0">
      <sharedItems count="5">
        <s v="BILATERAL"/>
        <s v="MULTILATERAL"/>
        <s v="BOND HOLDERS"/>
        <s v="COMMERCIAL BANKS"/>
        <s v="TIME DEPOSI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2">
  <r>
    <s v="Guaranteed"/>
    <x v="0"/>
    <x v="0"/>
    <s v="PAF"/>
    <s v="PAF"/>
    <m/>
    <m/>
    <s v="CNY"/>
    <n v="3390000000"/>
    <n v="506011672.42052191"/>
    <m/>
    <n v="531009600"/>
    <m/>
    <m/>
    <n v="93776364189.464294"/>
    <m/>
    <m/>
    <x v="0"/>
    <x v="0"/>
    <x v="0"/>
    <s v="PAF"/>
    <x v="0"/>
  </r>
  <r>
    <s v="Guaranteed"/>
    <x v="0"/>
    <x v="0"/>
    <s v="PAF"/>
    <s v="PAF"/>
    <m/>
    <m/>
    <s v="CNY"/>
    <n v="3390000000"/>
    <n v="506011672.42052191"/>
    <m/>
    <n v="506310490"/>
    <m/>
    <m/>
    <n v="103716033000"/>
    <m/>
    <m/>
    <x v="0"/>
    <x v="0"/>
    <x v="0"/>
    <s v="PAF"/>
    <x v="0"/>
  </r>
  <r>
    <s v="Guaranteed"/>
    <x v="1"/>
    <x v="0"/>
    <s v="BC-BLA201401"/>
    <s v="KARACHI NUCLEAR POW PROJ K2-3"/>
    <s v=" 18.12.2015 "/>
    <s v=" 14.01.2024 "/>
    <s v="USD"/>
    <n v="2050000000"/>
    <n v="2050000000"/>
    <n v="346822600"/>
    <n v="88522400"/>
    <n v="258300200"/>
    <n v="54659221644.289001"/>
    <n v="15434909681.740999"/>
    <n v="52706151697.861"/>
    <n v="258300200"/>
    <x v="0"/>
    <x v="0"/>
    <x v="1"/>
    <s v="PAEC"/>
    <x v="0"/>
  </r>
  <r>
    <s v="Guaranteed"/>
    <x v="1"/>
    <x v="0"/>
    <s v="PBC-2015-18-360"/>
    <s v="KARACHI NUCL POWER PROJ-K2-K3"/>
    <s v=" 15.12.2015 "/>
    <s v=" 03.06.2022 "/>
    <s v="USD"/>
    <n v="3618151200"/>
    <n v="3618151200"/>
    <n v="741451600"/>
    <n v="397000000"/>
    <n v="344451600"/>
    <n v="116852729155.80701"/>
    <n v="72929387785.210007"/>
    <n v="70285343496.330994"/>
    <n v="344451600"/>
    <x v="0"/>
    <x v="0"/>
    <x v="1"/>
    <s v="PAEC"/>
    <x v="0"/>
  </r>
  <r>
    <s v="Guaranteed"/>
    <x v="2"/>
    <x v="0"/>
    <s v="PIA-ROSVELT2020"/>
    <s v="PIA ROOSEVELT FINANCE AGR."/>
    <s v=" 01.10.2020 "/>
    <s v=" 30.09.2022 "/>
    <s v="USD"/>
    <n v="142000000"/>
    <n v="142000000"/>
    <n v="18000000"/>
    <n v="10000000"/>
    <n v="8000000"/>
    <n v="2836798956"/>
    <n v="1645250983"/>
    <n v="1632399872.6400001"/>
    <n v="8000000"/>
    <x v="1"/>
    <x v="1"/>
    <x v="2"/>
    <s v="C.A.A"/>
    <x v="1"/>
  </r>
  <r>
    <s v="Non Guaranteed"/>
    <x v="3"/>
    <x v="1"/>
    <n v="639"/>
    <s v="NATONAL  DISASTER RISK MNG FND"/>
    <s v=" 22.03.2019 "/>
    <s v=" 31.07.2022 "/>
    <s v="USD"/>
    <n v="1500000"/>
    <n v="1500000"/>
    <n v="1200000"/>
    <s v="  "/>
    <n v="1200000"/>
    <n v="189119930.40000001"/>
    <s v="  "/>
    <n v="244859980.896"/>
    <n v="1200000"/>
    <x v="1"/>
    <x v="1"/>
    <x v="3"/>
    <s v="FINANCE"/>
    <x v="2"/>
  </r>
  <r>
    <s v="Non Guaranteed"/>
    <x v="3"/>
    <x v="1"/>
    <s v="0434-PAK(EF)"/>
    <s v="NTCH INVEST. PROGRAM PROJECT-2"/>
    <s v=" 01.09.2015 "/>
    <s v=" 17.12.2017 "/>
    <s v="USD"/>
    <n v="82400000"/>
    <n v="82400000"/>
    <n v="17419083.170000002"/>
    <s v="  "/>
    <n v="17419083.170000002"/>
    <n v="2745246497.2849998"/>
    <s v="  "/>
    <n v="3554363643.527"/>
    <n v="17419083.170000002"/>
    <x v="0"/>
    <x v="0"/>
    <x v="4"/>
    <s v="N.H.A"/>
    <x v="2"/>
  </r>
  <r>
    <s v="Non Guaranteed"/>
    <x v="3"/>
    <x v="1"/>
    <s v="0435-PAK(EF)"/>
    <s v="NTCH INVEST. PROGRAM PROJECT-3"/>
    <s v=" 01.09.2015 "/>
    <s v=" 17.12.2017 "/>
    <s v="USD"/>
    <n v="39200000"/>
    <n v="39200000"/>
    <n v="8707142"/>
    <s v="  "/>
    <n v="8707142"/>
    <n v="1372245074.1860001"/>
    <s v="  "/>
    <n v="1776692186.4820001"/>
    <n v="8707142"/>
    <x v="0"/>
    <x v="0"/>
    <x v="4"/>
    <s v="N.H.A"/>
    <x v="2"/>
  </r>
  <r>
    <s v="Non Guaranteed"/>
    <x v="3"/>
    <x v="1"/>
    <s v="0440-PAK(EF)"/>
    <s v="MOTORWAY M-4 GOJRA-SHRKT"/>
    <s v=" 22.10.2015 "/>
    <s v=" 31.05.2020 "/>
    <s v="USD"/>
    <n v="92000000"/>
    <n v="92000000"/>
    <n v="18750217"/>
    <s v="  "/>
    <n v="18750217"/>
    <n v="2955033111.6869998"/>
    <s v="  "/>
    <n v="3825981480.3470001"/>
    <n v="18750217"/>
    <x v="0"/>
    <x v="0"/>
    <x v="4"/>
    <s v="N.H.A"/>
    <x v="2"/>
  </r>
  <r>
    <s v="Non Guaranteed"/>
    <x v="3"/>
    <x v="1"/>
    <s v="0451-PAK"/>
    <s v="NAT. H.WAY NETW. DEV. BALOCHIS"/>
    <s v=" 14.01.2016 "/>
    <s v=" 31.05.2020 "/>
    <s v="USD"/>
    <n v="72400000"/>
    <n v="72400000"/>
    <n v="8482409"/>
    <s v="  "/>
    <n v="8482409"/>
    <n v="1336827166.4200001"/>
    <s v="  "/>
    <n v="1730835421.4100001"/>
    <n v="8482409"/>
    <x v="0"/>
    <x v="0"/>
    <x v="4"/>
    <s v="N.H.A"/>
    <x v="2"/>
  </r>
  <r>
    <s v="Non Guaranteed"/>
    <x v="3"/>
    <x v="1"/>
    <s v="0482-PAK(EF)"/>
    <s v="MOTORWAY M4-GOJRA-SHRKOT-KHWAL"/>
    <s v=" 20.06.2016 "/>
    <s v=" 31.05.2020 "/>
    <s v="USD"/>
    <n v="34000000"/>
    <n v="34000000"/>
    <n v="10185601"/>
    <s v="  "/>
    <n v="10185601"/>
    <n v="1605250126.835"/>
    <s v="  "/>
    <n v="2078371721.895"/>
    <n v="10185601"/>
    <x v="0"/>
    <x v="0"/>
    <x v="4"/>
    <s v="N.H.A"/>
    <x v="2"/>
  </r>
  <r>
    <s v="Non Guaranteed"/>
    <x v="3"/>
    <x v="1"/>
    <s v="0518-PAK(EF)"/>
    <s v="SUPP PUB PRIV PTNSHP INV SINDH"/>
    <s v=" 12.09.2017 "/>
    <s v=" 30.12.2022 "/>
    <s v="USD"/>
    <n v="19234706"/>
    <n v="19234706"/>
    <n v="4235942.0599999996"/>
    <s v="  "/>
    <n v="4235942.0599999996"/>
    <n v="667584222.97099996"/>
    <s v="  "/>
    <n v="864343909.90699995"/>
    <n v="4235942.0599999996"/>
    <x v="0"/>
    <x v="0"/>
    <x v="5"/>
    <s v="SINDH"/>
    <x v="2"/>
  </r>
  <r>
    <s v="Non Guaranteed"/>
    <x v="3"/>
    <x v="1"/>
    <s v="0519-PAK(EF)"/>
    <s v="NATION. DISAST RISK MANG. FUND"/>
    <s v=" 02.12.2016 "/>
    <s v=" 31.10.2021 "/>
    <s v="AUD"/>
    <n v="4500000"/>
    <n v="3093974.9938615537"/>
    <n v="2873181.426"/>
    <n v="1350000"/>
    <n v="1381338.0919999999"/>
    <n v="452813226.15600002"/>
    <n v="232384680"/>
    <n v="281862015.75199997"/>
    <n v="2009072.933"/>
    <x v="0"/>
    <x v="0"/>
    <x v="3"/>
    <s v="NDRMF"/>
    <x v="2"/>
  </r>
  <r>
    <s v="Non Guaranteed"/>
    <x v="3"/>
    <x v="1"/>
    <s v="0562-PAK(EF)"/>
    <s v="ENHANCING PUB.PRIV. PART. IN P"/>
    <s v=" 13.04.2019 "/>
    <s v=" 30.06.2023 "/>
    <s v="USD"/>
    <n v="19616025"/>
    <n v="19616025"/>
    <n v="15986010"/>
    <s v="  "/>
    <n v="15986010"/>
    <n v="2519394248.8109999"/>
    <s v="  "/>
    <n v="3261945086.0029998"/>
    <n v="15986010"/>
    <x v="1"/>
    <x v="1"/>
    <x v="6"/>
    <s v="PUNJAB"/>
    <x v="2"/>
  </r>
  <r>
    <s v="Non Guaranteed"/>
    <x v="3"/>
    <x v="1"/>
    <s v="0578-PAK(EF)"/>
    <s v="SEC. POW. TRAN. ENH INV. P-P-3"/>
    <s v=" 13.12.2018 "/>
    <s v=" 31.12.2023 "/>
    <s v="USD"/>
    <n v="4000000"/>
    <n v="4000000"/>
    <n v="3930034.43"/>
    <n v="39563.96"/>
    <n v="3890470.47"/>
    <n v="619373198.22599995"/>
    <n v="7245040.7829999998"/>
    <n v="793850437.46700001"/>
    <n v="3890470.47"/>
    <x v="0"/>
    <x v="0"/>
    <x v="1"/>
    <s v="NTDC"/>
    <x v="2"/>
  </r>
  <r>
    <s v="Non Guaranteed"/>
    <x v="3"/>
    <x v="1"/>
    <s v="0649-PAK(EF)"/>
    <s v="KARACHI BUS RAPID TRANSIT PROJ"/>
    <s v=" 19.06.2020 "/>
    <s v=" 30.06.2024 "/>
    <s v="USD"/>
    <n v="11800000"/>
    <n v="11800000"/>
    <n v="11800000"/>
    <s v="  "/>
    <n v="11800000"/>
    <n v="1859679315.5999999"/>
    <s v="  "/>
    <n v="2407789812.1440001"/>
    <n v="11800000"/>
    <x v="0"/>
    <x v="0"/>
    <x v="4"/>
    <s v="SINDH"/>
    <x v="2"/>
  </r>
  <r>
    <s v="Non Guaranteed"/>
    <x v="3"/>
    <x v="1"/>
    <s v="0701-PAK(EF)"/>
    <s v="Emrgncy Asst COVID19 Pandmic"/>
    <s v=" 05.06.2020 "/>
    <s v=" 30.11.2022 "/>
    <s v="USD"/>
    <n v="4993473.9800000004"/>
    <n v="4993473.9800000004"/>
    <n v="4993473.9800000004"/>
    <s v="  "/>
    <n v="4993473.9800000004"/>
    <n v="786971209.62699997"/>
    <s v="  "/>
    <n v="1018918286.123"/>
    <n v="4993473.9800000004"/>
    <x v="1"/>
    <x v="1"/>
    <x v="7"/>
    <s v="FINANCE"/>
    <x v="2"/>
  </r>
  <r>
    <s v="Non Guaranteed"/>
    <x v="3"/>
    <x v="1"/>
    <s v="9197-PAK(EF)"/>
    <s v="BALOCHISTAN WATER RES DEV PROJ"/>
    <s v=" 05.01.2019 "/>
    <s v=" 31.12.2022 "/>
    <s v="USD"/>
    <n v="3000000"/>
    <n v="3000000"/>
    <n v="3000000"/>
    <n v="741419.22"/>
    <n v="2258580.7799999998"/>
    <n v="472799826"/>
    <n v="131810695"/>
    <n v="460863372.20200002"/>
    <n v="2258580.7799999998"/>
    <x v="0"/>
    <x v="0"/>
    <x v="8"/>
    <s v="BALOCHISTAN"/>
    <x v="2"/>
  </r>
  <r>
    <s v="Non Guaranteed"/>
    <x v="3"/>
    <x v="1"/>
    <s v="PAK-6016(EF)"/>
    <s v="KPK CITIES IMPROVEMENT PROJECT"/>
    <s v=" 29.03.2019 "/>
    <s v=" 28.08.2024 "/>
    <s v="USD"/>
    <n v="2000000"/>
    <n v="2000000"/>
    <n v="740873.94"/>
    <n v="539250.92000000004"/>
    <n v="201623.02"/>
    <n v="116761689.973"/>
    <n v="92599117.899000004"/>
    <n v="41141174.020999998"/>
    <n v="201623.02"/>
    <x v="0"/>
    <x v="0"/>
    <x v="9"/>
    <s v="KHYBER PAKHTUNKHWA"/>
    <x v="2"/>
  </r>
  <r>
    <s v="Non Guaranteed"/>
    <x v="3"/>
    <x v="1"/>
    <s v="TA-8578-PAK"/>
    <s v="PUNJAB BASMATI RICE VALU CHAIN"/>
    <s v=" 13.12.2013 "/>
    <s v=" 31.12.2016 "/>
    <s v="USD"/>
    <n v="1000000"/>
    <n v="1000000"/>
    <n v="936845"/>
    <s v="  "/>
    <n v="936845"/>
    <n v="147646717.66299999"/>
    <s v="  "/>
    <n v="191163207.33500001"/>
    <n v="936845"/>
    <x v="0"/>
    <x v="0"/>
    <x v="3"/>
    <s v="PUNJAB"/>
    <x v="2"/>
  </r>
  <r>
    <s v="Non Guaranteed"/>
    <x v="3"/>
    <x v="0"/>
    <s v="2287-PAK(SF)"/>
    <s v="RENEWABLE ENER. DEV. INV. PROG"/>
    <s v=" 05.10.2007 "/>
    <s v=" 30.04.2018 "/>
    <s v="SDR"/>
    <n v="3564000"/>
    <n v="4732207.9503722573"/>
    <n v="2716009.3059999999"/>
    <s v="  "/>
    <n v="2528191.4580000001"/>
    <n v="428042909.17199999"/>
    <s v="  "/>
    <n v="515877426.82499999"/>
    <n v="1904074.05"/>
    <x v="0"/>
    <x v="0"/>
    <x v="1"/>
    <s v="COMMON [WAPDA, PROV]"/>
    <x v="2"/>
  </r>
  <r>
    <s v="Non Guaranteed"/>
    <x v="3"/>
    <x v="0"/>
    <s v="2290-PAK(SF)"/>
    <s v="POWER TRANS. ENHANCEMENT PROG"/>
    <s v=" 16.01.2007 "/>
    <s v=" 15.06.2017 "/>
    <s v="SDR"/>
    <n v="2818627.63"/>
    <n v="3742517.418581625"/>
    <n v="478965.86099999998"/>
    <s v="  "/>
    <n v="445844.348"/>
    <n v="75484991.899000004"/>
    <s v="  "/>
    <n v="90974532.108999997"/>
    <n v="335781.79"/>
    <x v="0"/>
    <x v="0"/>
    <x v="1"/>
    <s v="PEPCO"/>
    <x v="2"/>
  </r>
  <r>
    <s v="Non Guaranteed"/>
    <x v="3"/>
    <x v="0"/>
    <s v="2300-PAK(SF)"/>
    <s v="PUNJAB IRRI. AGRI. INVE. PROG."/>
    <s v=" 22.06.2007 "/>
    <s v=" 31.05.2017 "/>
    <s v="SDR"/>
    <n v="6742997.7400000002"/>
    <n v="8953217.5966807418"/>
    <n v="1356446.0109999999"/>
    <s v="  "/>
    <n v="1262644.871"/>
    <n v="213775812.697"/>
    <s v="  "/>
    <n v="257642665.743"/>
    <n v="950944.33"/>
    <x v="0"/>
    <x v="0"/>
    <x v="10"/>
    <s v="PUNJAB"/>
    <x v="2"/>
  </r>
  <r>
    <s v="Non Guaranteed"/>
    <x v="3"/>
    <x v="0"/>
    <s v="2439-PAK(SF)"/>
    <s v="POWER DISBTRI. ENHAN INV. PROG"/>
    <s v=" 29.11.2008 "/>
    <s v=" 31.12.2019 "/>
    <s v="SDR"/>
    <n v="6132000"/>
    <n v="8141947.0122566447"/>
    <n v="2834158.7910000002"/>
    <s v="  "/>
    <n v="2638170.6529999999"/>
    <n v="446663261.03299999"/>
    <s v="  "/>
    <n v="538318679.78900003"/>
    <n v="1986903.43"/>
    <x v="0"/>
    <x v="0"/>
    <x v="1"/>
    <s v="PEPCO"/>
    <x v="2"/>
  </r>
  <r>
    <s v="Non Guaranteed"/>
    <x v="3"/>
    <x v="0"/>
    <s v="2553-PAK(SF)"/>
    <s v="ENERGY EFFI. INVESTMENT PROGRM"/>
    <s v=" 29.04.2010 "/>
    <s v=" 30.04.2019 "/>
    <s v="SDR"/>
    <n v="12776000"/>
    <n v="16963717.388876531"/>
    <n v="17435846.725000001"/>
    <s v="  "/>
    <n v="16230120.66"/>
    <n v="2747888432.5549998"/>
    <s v="  "/>
    <n v="3311755862.3470001"/>
    <n v="12223501.300000001"/>
    <x v="0"/>
    <x v="0"/>
    <x v="1"/>
    <s v="PEPCO"/>
    <x v="2"/>
  </r>
  <r>
    <s v="Non Guaranteed"/>
    <x v="3"/>
    <x v="0"/>
    <s v="2727-PAK"/>
    <s v="POWER DIST. ENHACT. INV. PROGR"/>
    <s v=" 28.01.2011 "/>
    <s v=" 30.04.2019 "/>
    <s v="USD"/>
    <n v="172300000"/>
    <n v="172300000"/>
    <n v="9373795.0700000003"/>
    <s v="  "/>
    <n v="9373795.0700000003"/>
    <n v="1477309559.352"/>
    <s v="  "/>
    <n v="1912722734.803"/>
    <n v="9373795.0700000003"/>
    <x v="0"/>
    <x v="0"/>
    <x v="1"/>
    <s v="PEPCO"/>
    <x v="2"/>
  </r>
  <r>
    <s v="Non Guaranteed"/>
    <x v="3"/>
    <x v="0"/>
    <s v="2846-PAK"/>
    <s v="POWER TRANS. ENH. INV. PROGRAM"/>
    <s v=" 18.01.2012 "/>
    <s v=" 31.07.2017 "/>
    <s v="USD"/>
    <n v="243240000"/>
    <n v="243240000"/>
    <n v="52531579.859999999"/>
    <s v="  "/>
    <n v="52531579.859999999"/>
    <n v="8278973939.1040001"/>
    <s v="  "/>
    <n v="10719068034.129999"/>
    <n v="52531579.859999999"/>
    <x v="0"/>
    <x v="0"/>
    <x v="1"/>
    <s v="NTDC"/>
    <x v="2"/>
  </r>
  <r>
    <s v="Non Guaranteed"/>
    <x v="3"/>
    <x v="0"/>
    <s v="2972-PAK"/>
    <s v="POWER DISTR. ENHANCEMENT"/>
    <s v=" 09.09.2013 "/>
    <s v=" 30.06.2019 "/>
    <s v="USD"/>
    <n v="245000000"/>
    <n v="245000000"/>
    <n v="20979075.039999999"/>
    <s v="  "/>
    <n v="20979075.039999999"/>
    <n v="3306301009.5180001"/>
    <s v="  "/>
    <n v="4280779927.9250002"/>
    <n v="20979075.039999999"/>
    <x v="0"/>
    <x v="0"/>
    <x v="1"/>
    <s v="WAPDA(POWER)"/>
    <x v="2"/>
  </r>
  <r>
    <s v="Non Guaranteed"/>
    <x v="3"/>
    <x v="0"/>
    <s v="2975-PAK(SF)"/>
    <s v="SINDH CITIES IMPROV. INVESTMNT"/>
    <s v=" 08.05.2013 "/>
    <s v=" 31.05.2018 "/>
    <s v="USD"/>
    <n v="25100000"/>
    <n v="25100000"/>
    <n v="11974284.41"/>
    <s v="  "/>
    <n v="11974284.41"/>
    <n v="1887146528.5079999"/>
    <s v="  "/>
    <n v="2443352543.23"/>
    <n v="11974284.41"/>
    <x v="0"/>
    <x v="0"/>
    <x v="9"/>
    <s v="SINDH"/>
    <x v="2"/>
  </r>
  <r>
    <s v="Non Guaranteed"/>
    <x v="3"/>
    <x v="0"/>
    <s v="2976-PAK(SF)"/>
    <s v="SINDH CITIES IMPRT INVEST PRO"/>
    <s v=" 08.05.2013 "/>
    <s v=" 31.05.2018 "/>
    <s v="SDR"/>
    <n v="48350000"/>
    <n v="64198163.41203665"/>
    <n v="49674558.839000002"/>
    <s v="  "/>
    <n v="46239456.931999996"/>
    <n v="7828707591.9519997"/>
    <s v="  "/>
    <n v="9435160450.8700008"/>
    <n v="34824637.090000004"/>
    <x v="0"/>
    <x v="0"/>
    <x v="9"/>
    <s v="SINDH"/>
    <x v="2"/>
  </r>
  <r>
    <s v="Non Guaranteed"/>
    <x v="3"/>
    <x v="0"/>
    <s v="3049-PAK(SF)"/>
    <s v="SOCIAL PROTECTION DEV. PROJECT"/>
    <s v=" 25.11.2013 "/>
    <s v=" 30.06.2022 "/>
    <s v="SDR"/>
    <n v="283776000"/>
    <n v="376792099.69832706"/>
    <n v="8592255.875"/>
    <n v="4627190.13"/>
    <n v="3404621.6779999998"/>
    <n v="1354139027.4749999"/>
    <n v="948886773"/>
    <n v="694712999.24199998"/>
    <n v="2564145.91"/>
    <x v="0"/>
    <x v="0"/>
    <x v="11"/>
    <s v="BISP"/>
    <x v="2"/>
  </r>
  <r>
    <s v="Non Guaranteed"/>
    <x v="3"/>
    <x v="0"/>
    <s v="3090-PAK"/>
    <s v="JAMSHORO POWER GEN.PROJECT"/>
    <s v=" 12.02.2014 "/>
    <s v=" 31.07.2022 "/>
    <s v="USD"/>
    <n v="658000000"/>
    <n v="658000000"/>
    <n v="351619724.49000001"/>
    <n v="92296883.769999996"/>
    <n v="259322840.72"/>
    <n v="55415248185.68"/>
    <n v="16184648145.782"/>
    <n v="52914821520.496002"/>
    <n v="259322840.72"/>
    <x v="0"/>
    <x v="0"/>
    <x v="1"/>
    <s v="WAPDA(POWER)"/>
    <x v="2"/>
  </r>
  <r>
    <s v="Non Guaranteed"/>
    <x v="3"/>
    <x v="0"/>
    <s v="3091-PAK"/>
    <s v="JAMSHORO POWER GENERATION PRO."/>
    <s v=" 12.02.2014 "/>
    <s v=" 30.06.2027 "/>
    <s v="USD"/>
    <n v="30000000"/>
    <n v="30000000"/>
    <n v="29709420.190000001"/>
    <n v="6205.48"/>
    <n v="29703214.710000001"/>
    <n v="4682202898.7980003"/>
    <n v="1082806.1569999999"/>
    <n v="6060940488.6999998"/>
    <n v="29703214.710000001"/>
    <x v="0"/>
    <x v="0"/>
    <x v="1"/>
    <s v="WAPDA(POWER)"/>
    <x v="2"/>
  </r>
  <r>
    <s v="Non Guaranteed"/>
    <x v="3"/>
    <x v="0"/>
    <s v="3092-PAK(SF)"/>
    <s v="JAMSHORO POWER GENERATION PROJ"/>
    <s v=" 12.02.2014 "/>
    <s v=" 30.06.2022 "/>
    <s v="SDR"/>
    <n v="19380000"/>
    <n v="25732376.56515554"/>
    <n v="18782179.289999999"/>
    <n v="4587482.682"/>
    <n v="13150783.653999999"/>
    <n v="2960070366.7210002"/>
    <n v="807512479.67700005"/>
    <n v="2683417195.191"/>
    <n v="9904339.25"/>
    <x v="0"/>
    <x v="0"/>
    <x v="1"/>
    <s v="WAPDA(POWER)"/>
    <x v="2"/>
  </r>
  <r>
    <s v="Non Guaranteed"/>
    <x v="3"/>
    <x v="0"/>
    <s v="3096-PAK"/>
    <s v="POW DISTR ENHAN INVES PROG PR4"/>
    <s v=" 30.04.2014 "/>
    <s v=" 30.04.2019 "/>
    <s v="USD"/>
    <n v="167200000"/>
    <n v="167200000"/>
    <n v="34393515.469999999"/>
    <s v="  "/>
    <n v="34393515.469999999"/>
    <n v="5420416043.2480001"/>
    <s v="  "/>
    <n v="7017996284.1090002"/>
    <n v="34393515.469999999"/>
    <x v="0"/>
    <x v="0"/>
    <x v="1"/>
    <s v="WAPDA(POWER)"/>
    <x v="2"/>
  </r>
  <r>
    <s v="Non Guaranteed"/>
    <x v="3"/>
    <x v="0"/>
    <s v="3134-PAK"/>
    <s v="NATIONAL HIGHWAY NETWORKDEV.BA"/>
    <s v=" 12.05.2015 "/>
    <s v=" 31.12.2020 "/>
    <s v="USD"/>
    <n v="122600000"/>
    <n v="122600000"/>
    <n v="31728179.609999999"/>
    <s v="  "/>
    <n v="31728179.609999999"/>
    <n v="5000359266.302"/>
    <s v="  "/>
    <n v="6474134544.3079996"/>
    <n v="31728179.609999999"/>
    <x v="0"/>
    <x v="0"/>
    <x v="4"/>
    <s v="N.H.A"/>
    <x v="2"/>
  </r>
  <r>
    <s v="Non Guaranteed"/>
    <x v="3"/>
    <x v="0"/>
    <s v="3159-PAK"/>
    <s v="TRIMU &amp; PANJNAD BARR IMP, PROJ"/>
    <s v=" 05.12.2014 "/>
    <s v=" 31.07.2022 "/>
    <s v="USD"/>
    <n v="50000000"/>
    <n v="50000000"/>
    <n v="17367760.149999999"/>
    <n v="2702049.11"/>
    <n v="14665711.039999999"/>
    <n v="2737157992.3099999"/>
    <n v="496052429.26899999"/>
    <n v="2992538104.2340002"/>
    <n v="14665711.039999999"/>
    <x v="0"/>
    <x v="0"/>
    <x v="10"/>
    <s v="PUNJAB"/>
    <x v="2"/>
  </r>
  <r>
    <s v="Non Guaranteed"/>
    <x v="3"/>
    <x v="0"/>
    <s v="3160-PAK(SF)"/>
    <s v="TRIMMU &amp; PANJNAD BAR IMP, PROJ"/>
    <s v=" 05.12.2014 "/>
    <s v=" 31.12.2023 "/>
    <s v="SDR"/>
    <n v="64982000"/>
    <n v="86281800.513773859"/>
    <n v="24074633.247000001"/>
    <n v="8681381.4120000005"/>
    <n v="14115024.370999999"/>
    <n v="3794160803.4130001"/>
    <n v="1564692480.8729999"/>
    <n v="2880170498.2329998"/>
    <n v="10630544.427999999"/>
    <x v="0"/>
    <x v="0"/>
    <x v="10"/>
    <s v="PUNJAB"/>
    <x v="2"/>
  </r>
  <r>
    <s v="Non Guaranteed"/>
    <x v="3"/>
    <x v="0"/>
    <s v="3197-PAK"/>
    <s v="NTC HIGHWAY INV. PROGRM PROJ-3"/>
    <s v=" 01.09.2015 "/>
    <s v=" 31.12.2017 "/>
    <s v="USD"/>
    <n v="87800000"/>
    <n v="87800000"/>
    <n v="36805693.729999997"/>
    <s v="  "/>
    <n v="36805693.729999997"/>
    <n v="5800575197.118"/>
    <s v="  "/>
    <n v="7510201219.6599998"/>
    <n v="36805693.729999997"/>
    <x v="0"/>
    <x v="0"/>
    <x v="4"/>
    <s v="N.H.A"/>
    <x v="2"/>
  </r>
  <r>
    <s v="Non Guaranteed"/>
    <x v="3"/>
    <x v="0"/>
    <s v="3203-PAK"/>
    <s v="POWER TRANS ENHANCEMENT INVES,"/>
    <s v=" 12.12.2014 "/>
    <s v=" 31.07.2017 "/>
    <s v="USD"/>
    <n v="248000000"/>
    <n v="248000000"/>
    <n v="196713025.41999999"/>
    <s v="  "/>
    <n v="196713025.41999999"/>
    <n v="31001961396.837002"/>
    <s v="  "/>
    <n v="40139289705.279999"/>
    <n v="196713025.41999999"/>
    <x v="0"/>
    <x v="0"/>
    <x v="1"/>
    <s v="WAPDA(POWER)"/>
    <x v="2"/>
  </r>
  <r>
    <s v="Non Guaranteed"/>
    <x v="3"/>
    <x v="0"/>
    <s v="3214-PAK(SF)"/>
    <s v="PUBLIC SECT ENTERPRISE REFORM"/>
    <s v=" 27.01.2015 "/>
    <s v=" 30.06.2020 "/>
    <s v="SDR"/>
    <n v="13459000"/>
    <n v="17870591.134697028"/>
    <n v="19198186.780999999"/>
    <s v="  "/>
    <n v="17870591.135000002"/>
    <n v="3025633123.119"/>
    <s v="  "/>
    <n v="3646493836.5349998"/>
    <n v="13459000"/>
    <x v="1"/>
    <x v="1"/>
    <x v="3"/>
    <s v="FINANCE"/>
    <x v="2"/>
  </r>
  <r>
    <s v="Non Guaranteed"/>
    <x v="3"/>
    <x v="0"/>
    <s v="3239-PAK(SF)"/>
    <s v="FATA WATER RESOURCES DEV. PROJ"/>
    <s v=" 17.04.2015 "/>
    <s v=" 30.06.2022 "/>
    <s v="SDR"/>
    <n v="26361000"/>
    <n v="35001608.804647326"/>
    <n v="19384581.511999998"/>
    <n v="6618727.3700000001"/>
    <n v="11634877.408"/>
    <n v="3055008922.0500002"/>
    <n v="1267077239.3599999"/>
    <n v="2374096549.9289999"/>
    <n v="8762654.4560000002"/>
    <x v="0"/>
    <x v="0"/>
    <x v="9"/>
    <s v="FATA"/>
    <x v="2"/>
  </r>
  <r>
    <s v="Non Guaranteed"/>
    <x v="3"/>
    <x v="0"/>
    <s v="3264-PAK"/>
    <s v="FLOOD EMER RECON &amp; RESILI PROJ"/>
    <s v=" 09.07.2015 "/>
    <s v=" 30.09.2020 "/>
    <s v="USD"/>
    <n v="218040000"/>
    <n v="218040000"/>
    <n v="45130209.82"/>
    <s v="  "/>
    <n v="45130209.82"/>
    <n v="7112518450.0799999"/>
    <s v="  "/>
    <n v="9208818595.2980003"/>
    <n v="45130209.82"/>
    <x v="0"/>
    <x v="0"/>
    <x v="12"/>
    <s v="PUNJAB"/>
    <x v="2"/>
  </r>
  <r>
    <s v="Non Guaranteed"/>
    <x v="3"/>
    <x v="0"/>
    <s v="3305-PAK"/>
    <s v="SINDH PROV. ROAD IMPR. PROJECT"/>
    <s v=" 30.08.2016 "/>
    <s v=" 30.06.2022 "/>
    <s v="USD"/>
    <n v="197850000"/>
    <n v="197850000"/>
    <n v="61060393.07"/>
    <n v="1114314.31"/>
    <n v="59946078.759999998"/>
    <n v="9623114406.3290005"/>
    <n v="198757334.42500001"/>
    <n v="12231996416.636"/>
    <n v="59946078.759999998"/>
    <x v="0"/>
    <x v="0"/>
    <x v="4"/>
    <s v="SINDH"/>
    <x v="2"/>
  </r>
  <r>
    <s v="Non Guaranteed"/>
    <x v="3"/>
    <x v="0"/>
    <s v="3328-PAK"/>
    <s v="2ND POW DIST ENH INV PROG-PRO1"/>
    <s v=" 19.11.2016 "/>
    <s v=" 30.04.2022 "/>
    <s v="USD"/>
    <n v="380000000"/>
    <n v="380000000"/>
    <n v="377499429.20999998"/>
    <n v="583016.34"/>
    <n v="376916412.87"/>
    <n v="59493888148.528999"/>
    <n v="102828325.073"/>
    <n v="76909788045.613998"/>
    <n v="376916412.87"/>
    <x v="0"/>
    <x v="0"/>
    <x v="1"/>
    <s v="WAPDA(POWER)"/>
    <x v="2"/>
  </r>
  <r>
    <s v="Non Guaranteed"/>
    <x v="3"/>
    <x v="0"/>
    <s v="3329-PAK(SF)"/>
    <s v="2ND POW DIST ENH INV PROG-PR-I"/>
    <s v=" 19.11.2016 "/>
    <s v=" 30.06.2024 "/>
    <s v="SDR"/>
    <n v="14208000"/>
    <n v="18865098.361079976"/>
    <n v="20266575.361000001"/>
    <n v="239441.85"/>
    <n v="18632442.835999999"/>
    <n v="3194011101.3649998"/>
    <n v="44828491.780000001"/>
    <n v="3801949664.0539999"/>
    <n v="14032778.560000001"/>
    <x v="0"/>
    <x v="0"/>
    <x v="1"/>
    <s v="WAPDA(POWER)"/>
    <x v="2"/>
  </r>
  <r>
    <s v="Non Guaranteed"/>
    <x v="3"/>
    <x v="0"/>
    <s v="3344-PAK"/>
    <s v="CENT. ASIA. REG. ECO. COOP,"/>
    <s v=" 26.10.2016 "/>
    <s v=" 31.07.2022 "/>
    <s v="USD"/>
    <n v="150000000"/>
    <n v="150000000"/>
    <n v="67693585.090000004"/>
    <n v="42975926.07"/>
    <n v="24717659.02"/>
    <n v="10668505083.955999"/>
    <n v="8113878769.9910002"/>
    <n v="5043637929.526"/>
    <n v="24717659.02"/>
    <x v="0"/>
    <x v="0"/>
    <x v="5"/>
    <s v="REVENUE DIVISION"/>
    <x v="2"/>
  </r>
  <r>
    <s v="Non Guaranteed"/>
    <x v="3"/>
    <x v="0"/>
    <s v="3345-PAK(SF)"/>
    <s v="CENTR ASIAN REGN. ECO COOPERAT"/>
    <s v=" 26.10.2016 "/>
    <s v=" 30.12.2023 "/>
    <s v="SDR"/>
    <n v="71605000"/>
    <n v="95075687.510214776"/>
    <n v="102138804.103"/>
    <s v="  "/>
    <n v="95075687.510000005"/>
    <n v="16097069602.563"/>
    <s v="  "/>
    <n v="19400192522.854"/>
    <n v="71605000"/>
    <x v="0"/>
    <x v="0"/>
    <x v="3"/>
    <s v="REVENUE DIVISION"/>
    <x v="2"/>
  </r>
  <r>
    <s v="Non Guaranteed"/>
    <x v="3"/>
    <x v="0"/>
    <s v="3378-PAK"/>
    <s v="POST-FLOOD NAT.HIGHWAYS REHABI"/>
    <s v=" 23.01.2017 "/>
    <s v=" 30.06.2022 "/>
    <s v="USD"/>
    <n v="141900000"/>
    <n v="141900000"/>
    <n v="37561127.825999998"/>
    <n v="11002223.17"/>
    <n v="26115627.605999999"/>
    <n v="5919631566.8319998"/>
    <n v="1820530594.02"/>
    <n v="5328893397.2440004"/>
    <n v="26115627.605999999"/>
    <x v="0"/>
    <x v="0"/>
    <x v="4"/>
    <s v="N.H.A"/>
    <x v="2"/>
  </r>
  <r>
    <s v="Non Guaranteed"/>
    <x v="3"/>
    <x v="0"/>
    <s v="3395-PAK"/>
    <s v="MWAY M-4 GOJRA SHORK KHANWAL"/>
    <s v=" 20.06.2016 "/>
    <s v=" 31.12.2021 "/>
    <s v="USD"/>
    <n v="74300000"/>
    <n v="74300000"/>
    <n v="23394912.329999998"/>
    <n v="2976869.04"/>
    <n v="20418043.289999999"/>
    <n v="3687036826.303"/>
    <n v="530142318.88800001"/>
    <n v="4166301408.2690001"/>
    <n v="20418043.289999999"/>
    <x v="0"/>
    <x v="0"/>
    <x v="4"/>
    <s v="N.H.A"/>
    <x v="2"/>
  </r>
  <r>
    <s v="Non Guaranteed"/>
    <x v="3"/>
    <x v="0"/>
    <s v="3419-PAK"/>
    <s v="2ND POW TRAN ENH. INVEST PROG"/>
    <s v=" 29.11.2016 "/>
    <s v=" 30.06.2022 "/>
    <s v="USD"/>
    <n v="115000000"/>
    <n v="115000000"/>
    <n v="72634210.170000002"/>
    <n v="4641263.43"/>
    <n v="67992946.739999995"/>
    <n v="11447147310.007999"/>
    <n v="839121756.29900002"/>
    <n v="13873959699.849001"/>
    <n v="67992946.739999995"/>
    <x v="0"/>
    <x v="0"/>
    <x v="1"/>
    <s v="NTDC"/>
    <x v="2"/>
  </r>
  <r>
    <s v="Non Guaranteed"/>
    <x v="3"/>
    <x v="0"/>
    <s v="3420-PAK(SF)"/>
    <s v="2ND POWER TRANS. ENH. INVEST."/>
    <s v=" 29.11.2016 "/>
    <s v=" 26.08.2026 "/>
    <s v="SDR"/>
    <n v="7196000"/>
    <n v="9554704.9413240068"/>
    <n v="7261607.716"/>
    <n v="867826.19"/>
    <n v="5928019.1390000004"/>
    <n v="1144428954.8659999"/>
    <n v="157794467.65000001"/>
    <n v="1209612210.948"/>
    <n v="4464609.4239999996"/>
    <x v="0"/>
    <x v="0"/>
    <x v="1"/>
    <s v="NTDC"/>
    <x v="2"/>
  </r>
  <r>
    <s v="Non Guaranteed"/>
    <x v="3"/>
    <x v="0"/>
    <s v="3469-PAK"/>
    <s v="SUPP. PUB PRIV PTSHIP INV SIND"/>
    <s v=" 12.09.2017 "/>
    <s v=" 31.12.2022 "/>
    <s v="USD"/>
    <n v="100000000"/>
    <n v="100000000"/>
    <n v="92322919.900000006"/>
    <n v="96920.23"/>
    <n v="92225999.670000002"/>
    <n v="14550086821.511"/>
    <n v="16546714.651000001"/>
    <n v="18818713764.425999"/>
    <n v="92225999.670000002"/>
    <x v="0"/>
    <x v="0"/>
    <x v="5"/>
    <s v="SINDH"/>
    <x v="2"/>
  </r>
  <r>
    <s v="Non Guaranteed"/>
    <x v="3"/>
    <x v="0"/>
    <s v="3470-PAK"/>
    <s v="PEHUR HIGHLEVEL CANAL EXT. PRO"/>
    <s v=" 09.06.2017 "/>
    <s v=" 30.06.2023 "/>
    <s v="USD"/>
    <n v="86405000"/>
    <n v="86405000"/>
    <n v="66485107.789999999"/>
    <n v="7363938.4299999997"/>
    <n v="59121169.359999999"/>
    <n v="10478049131.568001"/>
    <n v="1333000876.527"/>
    <n v="12063673666.698999"/>
    <n v="59121169.359999999"/>
    <x v="0"/>
    <x v="0"/>
    <x v="10"/>
    <s v="KHYBER PAKHTUNKHWA"/>
    <x v="2"/>
  </r>
  <r>
    <s v="Non Guaranteed"/>
    <x v="3"/>
    <x v="0"/>
    <s v="3473-PAK"/>
    <s v="NATION. DISASTER RISK MAN.FUND"/>
    <s v=" 02.12.2016 "/>
    <s v=" 31.07.2022 "/>
    <s v="USD"/>
    <n v="75000000"/>
    <n v="75000000"/>
    <n v="22191156.34"/>
    <n v="1339364.82"/>
    <n v="20851791.52"/>
    <n v="3497324952.0970001"/>
    <n v="237304475.352"/>
    <n v="4254807727.6950002"/>
    <n v="20851791.52"/>
    <x v="0"/>
    <x v="0"/>
    <x v="6"/>
    <s v="NDRMF"/>
    <x v="2"/>
  </r>
  <r>
    <s v="Non Guaranteed"/>
    <x v="3"/>
    <x v="0"/>
    <s v="3474-PAK(SF)"/>
    <s v="NATION. DISAS. RISK MANAG FUND"/>
    <s v=" 02.12.2016 "/>
    <s v=" 31.07.2022 "/>
    <s v="SDR"/>
    <n v="90180000"/>
    <n v="119739201.16851014"/>
    <n v="10791297.222999999"/>
    <n v="1152422.3"/>
    <n v="8936587.3110000007"/>
    <n v="1700707816.4960001"/>
    <n v="207024163.88499999"/>
    <n v="1823510498.622"/>
    <n v="6730472.8600000003"/>
    <x v="1"/>
    <x v="1"/>
    <x v="6"/>
    <s v="NDRMF"/>
    <x v="2"/>
  </r>
  <r>
    <s v="Non Guaranteed"/>
    <x v="3"/>
    <x v="0"/>
    <s v="3476-PAK"/>
    <s v="ACCESS TO CLEAN ENERGY INV. PR"/>
    <s v=" 07.02.2017 "/>
    <s v=" 30.04.2022 "/>
    <s v="USD"/>
    <n v="325000000"/>
    <n v="325000000"/>
    <n v="110335381.55"/>
    <n v="20332962.43"/>
    <n v="89179697.780000001"/>
    <n v="17388849732.827999"/>
    <n v="3617260004.4790001"/>
    <n v="18197115912.268002"/>
    <n v="89179697.780000001"/>
    <x v="0"/>
    <x v="0"/>
    <x v="1"/>
    <s v="COMMON [K.P, PUNJAB]"/>
    <x v="2"/>
  </r>
  <r>
    <s v="Non Guaranteed"/>
    <x v="3"/>
    <x v="0"/>
    <s v="3543-PAK"/>
    <s v="PESHAWR SUS BUS R-TRANSIT CORR"/>
    <s v=" 12.09.2017 "/>
    <s v=" 30.06.2022 "/>
    <s v="USD"/>
    <n v="335000000"/>
    <n v="335000000"/>
    <n v="11942836.91"/>
    <n v="7167276.2999999998"/>
    <n v="4775560.6100000003"/>
    <n v="1882190404.3310001"/>
    <n v="1285857381.22"/>
    <n v="974453066.44400001"/>
    <n v="4775560.6100000003"/>
    <x v="0"/>
    <x v="0"/>
    <x v="4"/>
    <s v="KHYBER PAKHTUNKHWA"/>
    <x v="2"/>
  </r>
  <r>
    <s v="Non Guaranteed"/>
    <x v="3"/>
    <x v="0"/>
    <s v="3562-PAK"/>
    <s v="P. INTER. CITIES IMP. INVE. PR"/>
    <s v=" 18.12.2017 "/>
    <s v=" 31.12.2023 "/>
    <s v="USD"/>
    <n v="200000000"/>
    <n v="200000000"/>
    <n v="161165790.97999999"/>
    <n v="26118521.620000001"/>
    <n v="135047269.36000001"/>
    <n v="25399719310.832001"/>
    <n v="4418050414.9779997"/>
    <n v="27556393162.955002"/>
    <n v="135047269.36000001"/>
    <x v="0"/>
    <x v="0"/>
    <x v="9"/>
    <s v="PUNJAB"/>
    <x v="2"/>
  </r>
  <r>
    <s v="Non Guaranteed"/>
    <x v="3"/>
    <x v="0"/>
    <s v="3574-PAK"/>
    <s v="CAREC-DIP-PROJECT1"/>
    <s v=" 18.12.2017 "/>
    <s v=" 31.12.2022 "/>
    <s v="USD"/>
    <n v="130000000"/>
    <n v="130000000"/>
    <n v="103457442.12"/>
    <n v="10950186.130000001"/>
    <n v="92507255.989999995"/>
    <n v="16304886877.58"/>
    <n v="1958440525.8039999"/>
    <n v="18876104112.043999"/>
    <n v="92507255.989999995"/>
    <x v="0"/>
    <x v="0"/>
    <x v="4"/>
    <s v="N.H.A"/>
    <x v="2"/>
  </r>
  <r>
    <s v="Non Guaranteed"/>
    <x v="3"/>
    <x v="0"/>
    <s v="3577-PAK"/>
    <s v="2ND POW TRAN ENH. INVEST PROG"/>
    <s v=" 20.03.2018 "/>
    <s v=" 31.12.2022 "/>
    <s v="USD"/>
    <n v="260000000"/>
    <n v="260000000"/>
    <n v="160412288.66"/>
    <n v="19738786.23"/>
    <n v="140673502.43000001"/>
    <n v="25280967388.903"/>
    <n v="3309823121.3369999"/>
    <n v="28704425931.319"/>
    <n v="140673502.43000001"/>
    <x v="0"/>
    <x v="0"/>
    <x v="1"/>
    <s v="NTDC"/>
    <x v="2"/>
  </r>
  <r>
    <s v="Non Guaranteed"/>
    <x v="3"/>
    <x v="0"/>
    <s v="3599-PAK"/>
    <s v="JALALPUR IRRIGATION PROJECT"/>
    <s v=" 13.04.2018 "/>
    <s v=" 30.06.2024 "/>
    <s v="USD"/>
    <n v="274630000"/>
    <n v="274630000"/>
    <n v="249526072.06"/>
    <n v="20894938.039999999"/>
    <n v="228368707.75999999"/>
    <n v="39325294484.143997"/>
    <n v="3704117542.5999999"/>
    <n v="46598631182.797997"/>
    <n v="228368707.75999999"/>
    <x v="0"/>
    <x v="0"/>
    <x v="10"/>
    <s v="PUNJAB"/>
    <x v="2"/>
  </r>
  <r>
    <s v="Non Guaranteed"/>
    <x v="3"/>
    <x v="0"/>
    <s v="3601-PAK"/>
    <s v="KP ROADS IMPROVEMENT PROJ."/>
    <s v=" 14.03.2018 "/>
    <s v=" 30.06.2023 "/>
    <s v="USD"/>
    <n v="121500000"/>
    <n v="121500000"/>
    <n v="38951403.82"/>
    <n v="10445412.68"/>
    <n v="28505991.140000001"/>
    <n v="6138738982.8509998"/>
    <n v="1827567867.7639999"/>
    <n v="5816647038.302"/>
    <n v="28505991.140000001"/>
    <x v="0"/>
    <x v="0"/>
    <x v="4"/>
    <s v="KHYBER PAKHTUNKHWA"/>
    <x v="2"/>
  </r>
  <r>
    <s v="Non Guaranteed"/>
    <x v="3"/>
    <x v="0"/>
    <s v="3602-PAK(COL)"/>
    <s v="KP PRO. ROADS IMPRO. PROJ."/>
    <s v=" 14.03.2018 "/>
    <s v=" 30.06.2023 "/>
    <s v="USD"/>
    <n v="18500000"/>
    <n v="18500000"/>
    <n v="316410.78999999998"/>
    <n v="135836.76999999999"/>
    <n v="180574.02"/>
    <n v="49866322.152000003"/>
    <n v="23975199.975000001"/>
    <n v="36846125.906000003"/>
    <n v="180574.02"/>
    <x v="0"/>
    <x v="0"/>
    <x v="4"/>
    <s v="KHYBER PAKHTUNKHWA"/>
    <x v="2"/>
  </r>
  <r>
    <s v="Non Guaranteed"/>
    <x v="3"/>
    <x v="0"/>
    <s v="3636-PAK"/>
    <s v="ENHANCING PUBLIC.P.P IN PUN. P"/>
    <s v=" 13.04.2018 "/>
    <s v=" 30.06.2023 "/>
    <s v="USD"/>
    <n v="100000000"/>
    <n v="100000000"/>
    <n v="99590881.909999996"/>
    <n v="76255.37"/>
    <n v="99438463.870000005"/>
    <n v="15695517212.745001"/>
    <n v="13451457.33"/>
    <n v="20290416969.612999"/>
    <n v="99438463.870000005"/>
    <x v="1"/>
    <x v="1"/>
    <x v="3"/>
    <s v="PUNJAB"/>
    <x v="2"/>
  </r>
  <r>
    <s v="Non Guaranteed"/>
    <x v="3"/>
    <x v="0"/>
    <s v="3677-PAK"/>
    <s v="SECOND POW. TRAN ENH INV P.P-3"/>
    <s v=" 13.12.2018 "/>
    <s v=" 31.12.2023 "/>
    <s v="USD"/>
    <n v="280000000"/>
    <n v="280000000"/>
    <n v="258099324.09"/>
    <n v="17027360.449999999"/>
    <n v="241071963.63999999"/>
    <n v="40676438506.822998"/>
    <n v="3077894384.5009999"/>
    <n v="49190730342.875999"/>
    <n v="241071963.63999999"/>
    <x v="0"/>
    <x v="0"/>
    <x v="1"/>
    <s v="NTDC"/>
    <x v="2"/>
  </r>
  <r>
    <s v="Non Guaranteed"/>
    <x v="3"/>
    <x v="0"/>
    <s v="3700-PAK(C0L)"/>
    <s v="BALO. WATER RESOURCESS DEV. SE"/>
    <s v=" 05.01.2019 "/>
    <s v=" 30.06.2026 "/>
    <s v="USD"/>
    <n v="100000000"/>
    <n v="100000000"/>
    <n v="96809050.530000001"/>
    <n v="11966245.630000001"/>
    <n v="84842804.900000006"/>
    <n v="15257100748.603001"/>
    <n v="2198199436.902"/>
    <n v="17312172989.147999"/>
    <n v="84842804.900000006"/>
    <x v="0"/>
    <x v="0"/>
    <x v="8"/>
    <s v="BALOCHISTAN"/>
    <x v="2"/>
  </r>
  <r>
    <s v="Non Guaranteed"/>
    <x v="3"/>
    <x v="0"/>
    <s v="3756-PAK"/>
    <s v="KP PRV. ROADS IMPROV. PRJ. AF"/>
    <s v=" 26.02.2019 "/>
    <s v=" 31.12.2023 "/>
    <s v="USD"/>
    <n v="75000000"/>
    <n v="75000000"/>
    <n v="56097702.75"/>
    <n v="19827059.23"/>
    <n v="36270643.520000003"/>
    <n v="8840994699.7329998"/>
    <n v="4359620059.8199997"/>
    <n v="7401024232.8269997"/>
    <n v="36270643.520000003"/>
    <x v="0"/>
    <x v="0"/>
    <x v="4"/>
    <s v="KHYBER PAKHTUNKHWA"/>
    <x v="2"/>
  </r>
  <r>
    <s v="Non Guaranteed"/>
    <x v="3"/>
    <x v="0"/>
    <s v="3799-PAK"/>
    <s v="KHI BUS RAPD TRANSIT RED LINE"/>
    <s v=" 19.06.2020 "/>
    <s v=" 30.06.2024 "/>
    <s v="USD"/>
    <n v="235000000"/>
    <n v="235000000"/>
    <n v="233320680.53999999"/>
    <n v="9972848.7799999993"/>
    <n v="223347831.75999999"/>
    <n v="36771325720.504997"/>
    <n v="7788893637.5200005"/>
    <n v="45574121514.931"/>
    <n v="223347831.75999999"/>
    <x v="0"/>
    <x v="0"/>
    <x v="4"/>
    <s v="SINDH"/>
    <x v="2"/>
  </r>
  <r>
    <s v="Non Guaranteed"/>
    <x v="3"/>
    <x v="0"/>
    <s v="3837-PAK"/>
    <s v="SOCIAL PROTECTION DEVEL. PROJ."/>
    <s v=" 11.10.2019 "/>
    <s v=" 30.09.2022 "/>
    <s v="USD"/>
    <n v="200000000"/>
    <n v="200000000"/>
    <n v="55417409.450000003"/>
    <n v="1271058.4099999999"/>
    <n v="54146351.039999999"/>
    <n v="8733780515.1100006"/>
    <n v="211981223.39199999"/>
    <n v="11048562067.702"/>
    <n v="54146351.039999999"/>
    <x v="0"/>
    <x v="0"/>
    <x v="11"/>
    <s v="BISP"/>
    <x v="2"/>
  </r>
  <r>
    <s v="Non Guaranteed"/>
    <x v="3"/>
    <x v="0"/>
    <s v="3845-PAK(COL)"/>
    <s v="SINDH SECONDARY EDUCATION IMPR"/>
    <s v=" 19.06.2020 "/>
    <s v=" 30.06.2026 "/>
    <s v="USD"/>
    <n v="75000000"/>
    <n v="75000000"/>
    <n v="74170932.859999999"/>
    <n v="245054.66"/>
    <n v="73925878.200000003"/>
    <n v="11689334716.822001"/>
    <n v="45402223.615000002"/>
    <n v="15084574269.809999"/>
    <n v="73925878.200000003"/>
    <x v="0"/>
    <x v="0"/>
    <x v="13"/>
    <s v="SINDH"/>
    <x v="2"/>
  </r>
  <r>
    <s v="Non Guaranteed"/>
    <x v="3"/>
    <x v="0"/>
    <s v="3923-PAK"/>
    <s v="EMERG ASS FOR FIGHT COVID-19"/>
    <s v=" 05.06.2020 "/>
    <s v=" 31.05.2022 "/>
    <s v="USD"/>
    <n v="300000000"/>
    <n v="300000000"/>
    <n v="101823651.89"/>
    <n v="1000000"/>
    <n v="100823651.89"/>
    <n v="16047401632.091999"/>
    <n v="174062200"/>
    <n v="20573064563.042"/>
    <n v="100823651.89"/>
    <x v="0"/>
    <x v="0"/>
    <x v="7"/>
    <s v="FINANCE"/>
    <x v="2"/>
  </r>
  <r>
    <s v="Non Guaranteed"/>
    <x v="3"/>
    <x v="0"/>
    <s v="3975-PAK"/>
    <s v="CAPITAL MARKET DEV PRO"/>
    <s v=" 30.09.2020 "/>
    <s v=" 30.09.2021 "/>
    <s v="USD"/>
    <n v="9796000"/>
    <n v="9796000"/>
    <n v="0.4"/>
    <s v="  "/>
    <n v="0.4"/>
    <n v="63.04"/>
    <s v="  "/>
    <n v="81.62"/>
    <n v="0.4"/>
    <x v="1"/>
    <x v="1"/>
    <x v="6"/>
    <s v="FINANCE"/>
    <x v="2"/>
  </r>
  <r>
    <s v="Non Guaranteed"/>
    <x v="3"/>
    <x v="0"/>
    <s v="3976-PAK(COL)"/>
    <s v="3RD CAPITAL MRKET DEV PRO SUB1"/>
    <s v=" 30.09.2020 "/>
    <s v=" 30.09.2021 "/>
    <s v="USD"/>
    <n v="290204000"/>
    <n v="290204000"/>
    <n v="1"/>
    <s v="  "/>
    <n v="1"/>
    <n v="157.6"/>
    <s v="  "/>
    <n v="204.05"/>
    <n v="1"/>
    <x v="1"/>
    <x v="1"/>
    <x v="6"/>
    <s v="FINANCE"/>
    <x v="2"/>
  </r>
  <r>
    <s v="Non Guaranteed"/>
    <x v="3"/>
    <x v="0"/>
    <s v="4057-PAK"/>
    <s v="BALAKOT HYDROPWR DEV PROJ."/>
    <s v=" 21.05.2021 "/>
    <s v=" 31.12.2027 "/>
    <s v="USD"/>
    <n v="300000000"/>
    <n v="300000000"/>
    <n v="300000000"/>
    <n v="60842663.039999999"/>
    <n v="239157336.96000001"/>
    <n v="47279982600"/>
    <n v="10008962913.903"/>
    <n v="48800050799.303001"/>
    <n v="239157336.96000001"/>
    <x v="0"/>
    <x v="0"/>
    <x v="1"/>
    <s v="KHYBER PAKHTUNKHWA"/>
    <x v="2"/>
  </r>
  <r>
    <s v="Non Guaranteed"/>
    <x v="3"/>
    <x v="0"/>
    <s v="4096-PAK(COL)"/>
    <s v="COVID-19 VACCINE SUPPORT PROJ"/>
    <s v=" 06.08.2021 "/>
    <s v=" 31.12.2023 "/>
    <s v="USD"/>
    <n v="500000000"/>
    <n v="500000000"/>
    <s v="  "/>
    <n v="487800000"/>
    <n v="12200000"/>
    <s v="  "/>
    <n v="82758293881.988007"/>
    <n v="2489409805.776"/>
    <n v="12200000"/>
    <x v="0"/>
    <x v="0"/>
    <x v="7"/>
    <s v="NHSRC"/>
    <x v="2"/>
  </r>
  <r>
    <s v="Non Guaranteed"/>
    <x v="3"/>
    <x v="0"/>
    <s v="4154-PAK"/>
    <s v="INTERGRATED SOCIAL PROTECT DEV"/>
    <s v=" 10.12.2021 "/>
    <s v=" 31.12.2026 "/>
    <s v="USD"/>
    <n v="600000000"/>
    <n v="600000000"/>
    <s v="  "/>
    <n v="100000000"/>
    <n v="500000000"/>
    <s v="  "/>
    <n v="21005446000"/>
    <n v="102024992040"/>
    <n v="500000000"/>
    <x v="1"/>
    <x v="1"/>
    <x v="6"/>
    <s v="FINANCE"/>
    <x v="2"/>
  </r>
  <r>
    <s v="Non Guaranteed"/>
    <x v="3"/>
    <x v="0"/>
    <s v="4159-PAK"/>
    <s v="ENGRY SEC REFOM&amp;FIN SUSTAN PRO"/>
    <s v=" 18.12.2021 "/>
    <s v=" 30.06.2022 "/>
    <s v="USD"/>
    <n v="300000000"/>
    <n v="300000000"/>
    <s v="  "/>
    <n v="300000000"/>
    <s v="  "/>
    <s v="  "/>
    <n v="53378010000"/>
    <s v="  "/>
    <s v="  "/>
    <x v="1"/>
    <x v="1"/>
    <x v="6"/>
    <s v="FINANCE"/>
    <x v="2"/>
  </r>
  <r>
    <s v="Non Guaranteed"/>
    <x v="3"/>
    <x v="0"/>
    <s v="4176-PAK(COL)"/>
    <s v="3RD CAPITAL MARKET DEV PROGRAM"/>
    <s v=" 25.03.2022 "/>
    <s v=" 29.03.2022 "/>
    <s v="USD"/>
    <n v="300000000"/>
    <n v="300000000"/>
    <s v="  "/>
    <n v="300000000"/>
    <s v="  "/>
    <s v="  "/>
    <n v="54464670000"/>
    <s v="  "/>
    <s v="  "/>
    <x v="1"/>
    <x v="1"/>
    <x v="6"/>
    <s v="FINANCE"/>
    <x v="2"/>
  </r>
  <r>
    <s v="Non Guaranteed"/>
    <x v="3"/>
    <x v="0"/>
    <s v="6015-PAK"/>
    <s v="KPK CITIES IMPROREMENT PROJECT"/>
    <s v=" 29.03.2019 "/>
    <s v=" 28.02.2024 "/>
    <s v="USD"/>
    <n v="7000000"/>
    <n v="7000000"/>
    <n v="2833180.12"/>
    <n v="1129030.03"/>
    <n v="1704150.09"/>
    <n v="446509022.588"/>
    <n v="195837886.352"/>
    <n v="347731798.73400003"/>
    <n v="1704150.09"/>
    <x v="0"/>
    <x v="0"/>
    <x v="9"/>
    <s v="KHYBER PAKHTUNKHWA"/>
    <x v="2"/>
  </r>
  <r>
    <s v="Non Guaranteed"/>
    <x v="3"/>
    <x v="0"/>
    <s v="6027-PAK(COL)"/>
    <s v="PUNJAB WATER RESO. MANA. PROJ."/>
    <s v=" 30.04.2020 "/>
    <s v=" 30.06.2024 "/>
    <s v="USD"/>
    <n v="8320000"/>
    <n v="8320000"/>
    <n v="8142471.8399999999"/>
    <n v="483299.25"/>
    <n v="7659172.5899999999"/>
    <n v="1283253089.721"/>
    <n v="81024567.047000006"/>
    <n v="1562854045.0550001"/>
    <n v="7659172.5899999999"/>
    <x v="0"/>
    <x v="0"/>
    <x v="8"/>
    <s v="PUNJAB"/>
    <x v="2"/>
  </r>
  <r>
    <s v="Non Guaranteed"/>
    <x v="3"/>
    <x v="0"/>
    <s v="6029-PAK"/>
    <s v="PUNJAB URBAN DEVEKOPMENT PROJ"/>
    <s v=" 28.04.2020 "/>
    <s v=" 31.12.2022 "/>
    <s v="USD"/>
    <n v="15000000"/>
    <n v="15000000"/>
    <n v="12772453.82"/>
    <n v="1896099.85"/>
    <n v="10866228.050000001"/>
    <n v="2012937981.23"/>
    <n v="329502888.52999997"/>
    <n v="2217253660.612"/>
    <n v="10866228.050000001"/>
    <x v="0"/>
    <x v="0"/>
    <x v="9"/>
    <s v="PUNJAB"/>
    <x v="2"/>
  </r>
  <r>
    <s v="Non Guaranteed"/>
    <x v="3"/>
    <x v="0"/>
    <s v="6041-PAK"/>
    <s v="PREP KURM TNGI WTR DEV PRO"/>
    <s v=" 22.12.2021 "/>
    <s v=" 30.06.2025 "/>
    <s v="USD"/>
    <n v="5000000"/>
    <n v="5000000"/>
    <s v="  "/>
    <s v="  "/>
    <n v="5000000"/>
    <s v="  "/>
    <s v="  "/>
    <n v="1020249920.4"/>
    <n v="5000000"/>
    <x v="0"/>
    <x v="0"/>
    <x v="8"/>
    <s v="COMMON [WAPDA,K.P]"/>
    <x v="2"/>
  </r>
  <r>
    <s v="Non Guaranteed"/>
    <x v="3"/>
    <x v="0"/>
    <s v="7045-PAK"/>
    <s v="ADD FIN 4 PAK HOUSING FIN PRO"/>
    <s v=" 21.06.2022 "/>
    <s v=" 30.06.2026 "/>
    <s v="EUR"/>
    <n v="75100000"/>
    <n v="78104000.124966398"/>
    <s v="  "/>
    <s v="  "/>
    <n v="78104000.125"/>
    <s v="  "/>
    <s v="  "/>
    <n v="15937119982.084"/>
    <n v="75100000"/>
    <x v="1"/>
    <x v="1"/>
    <x v="6"/>
    <s v="FINANCE"/>
    <x v="2"/>
  </r>
  <r>
    <s v="Non Guaranteed"/>
    <x v="3"/>
    <x v="0"/>
    <s v="8367-PAK(EF)"/>
    <s v="KARACHI BUS RAPID TRANSIT PROJ"/>
    <s v=" 19.06.2020 "/>
    <s v=" 30.06.2024 "/>
    <s v="USD"/>
    <n v="37200000"/>
    <n v="37200000"/>
    <n v="37200000"/>
    <s v="  "/>
    <n v="37200000"/>
    <n v="5862717842.3999996"/>
    <s v="  "/>
    <n v="7590659407.776"/>
    <n v="37200000"/>
    <x v="0"/>
    <x v="0"/>
    <x v="4"/>
    <s v="SINDH"/>
    <x v="2"/>
  </r>
  <r>
    <s v="Non Guaranteed"/>
    <x v="3"/>
    <x v="0"/>
    <s v="PDA6006-PAK"/>
    <s v="JALALPUR IRRIGATION PROJECT"/>
    <s v=" 10.03.2016 "/>
    <s v=" 30.04.2018 "/>
    <s v="USD"/>
    <n v="5000000"/>
    <n v="5000000"/>
    <n v="3601016.37"/>
    <s v="  "/>
    <n v="3601016.37"/>
    <n v="567519971.05299997"/>
    <s v="  "/>
    <n v="734787332.97000003"/>
    <n v="3601016.37"/>
    <x v="0"/>
    <x v="0"/>
    <x v="10"/>
    <s v="PUNJAB"/>
    <x v="2"/>
  </r>
  <r>
    <s v="Non Guaranteed"/>
    <x v="3"/>
    <x v="0"/>
    <s v="PDA-6008"/>
    <s v="KARACHI BUS RAPID TRANSIT PROJ"/>
    <s v=" 17.09.2016 "/>
    <s v=" 31.08.2020 "/>
    <s v="USD"/>
    <n v="9700000"/>
    <n v="9700000"/>
    <n v="1629073.81"/>
    <s v="  "/>
    <n v="1629073.81"/>
    <n v="256741937.97"/>
    <s v="  "/>
    <n v="332412484.99599999"/>
    <n v="1629073.81"/>
    <x v="0"/>
    <x v="0"/>
    <x v="4"/>
    <s v="SINDH"/>
    <x v="2"/>
  </r>
  <r>
    <s v="Non Guaranteed"/>
    <x v="3"/>
    <x v="0"/>
    <s v="PDA-6009-PAK"/>
    <s v="PESHAWAR SUST. BUS RAPID TRANS"/>
    <s v=" 05.01.2017 "/>
    <s v=" 01.01.2019 "/>
    <s v="USD"/>
    <n v="10000000"/>
    <n v="10000000"/>
    <n v="5734602.0300000003"/>
    <s v="  "/>
    <n v="5734602.0300000003"/>
    <n v="903772947.32099998"/>
    <s v="  "/>
    <n v="1170145452.927"/>
    <n v="5734602.0300000003"/>
    <x v="0"/>
    <x v="0"/>
    <x v="4"/>
    <s v="KHYBER PAKHTUNKHWA"/>
    <x v="2"/>
  </r>
  <r>
    <s v="Non Guaranteed"/>
    <x v="4"/>
    <x v="1"/>
    <s v="AIIB-S0158A"/>
    <s v="PREPARATION OF THE LAH. WATER"/>
    <s v=" 08.06.2018 "/>
    <s v=" 31.01.2021 "/>
    <s v="USD"/>
    <n v="700000"/>
    <n v="700000"/>
    <n v="234035.19"/>
    <s v="  "/>
    <n v="234035.19"/>
    <n v="36883932.369999997"/>
    <s v="  "/>
    <n v="47754876.794"/>
    <n v="234035.19"/>
    <x v="0"/>
    <x v="0"/>
    <x v="8"/>
    <s v="PUNJAB"/>
    <x v="2"/>
  </r>
  <r>
    <s v="Non Guaranteed"/>
    <x v="4"/>
    <x v="1"/>
    <s v="S0404A"/>
    <s v="KARACHI WATER &amp; SEWERAGE SERV"/>
    <s v=" 02.12.2020 "/>
    <s v=" 31.12.2021 "/>
    <s v="USD"/>
    <n v="4136500"/>
    <n v="4136500"/>
    <n v="4136500"/>
    <n v="1199970"/>
    <n v="2936530"/>
    <n v="651912160.08299994"/>
    <n v="196530967"/>
    <n v="599198899.75"/>
    <n v="2936530"/>
    <x v="0"/>
    <x v="0"/>
    <x v="9"/>
    <s v="SINDH"/>
    <x v="2"/>
  </r>
  <r>
    <s v="Non Guaranteed"/>
    <x v="4"/>
    <x v="0"/>
    <s v="AIIB-0162A"/>
    <s v="KARACH BUS RAPID TRAN RED LINE"/>
    <s v=" 24.02.2021 "/>
    <s v=" 30.06.2024 "/>
    <s v="USD"/>
    <n v="71800000"/>
    <n v="71800000"/>
    <n v="71800000"/>
    <s v="  "/>
    <n v="71800000"/>
    <n v="11315675835.6"/>
    <s v="  "/>
    <n v="14650788856.944"/>
    <n v="71800000"/>
    <x v="0"/>
    <x v="0"/>
    <x v="4"/>
    <s v="SINDH"/>
    <x v="2"/>
  </r>
  <r>
    <s v="Non Guaranteed"/>
    <x v="4"/>
    <x v="0"/>
    <s v="L0082A"/>
    <s v="KHI WTR &amp; SEWERG SER IMP PRO."/>
    <s v=" 11.12.2019 "/>
    <s v=" 30.06.2025 "/>
    <s v="USD"/>
    <n v="40000000"/>
    <n v="40000000"/>
    <n v="36915000"/>
    <s v="  "/>
    <n v="36915000"/>
    <n v="5817801858.9300003"/>
    <s v="  "/>
    <n v="7532505162.3129997"/>
    <n v="36915000"/>
    <x v="0"/>
    <x v="0"/>
    <x v="9"/>
    <s v="SINDH"/>
    <x v="2"/>
  </r>
  <r>
    <s v="Non Guaranteed"/>
    <x v="4"/>
    <x v="0"/>
    <s v="L0214A"/>
    <s v="KPK CITIS IMP PRO"/>
    <s v=" 11.04.2022 "/>
    <s v=" 30.06.2028 "/>
    <s v="EUR"/>
    <n v="171700000"/>
    <n v="178568000.28570881"/>
    <s v="  "/>
    <s v="  "/>
    <n v="178568000.28600001"/>
    <s v="  "/>
    <s v="  "/>
    <n v="36436797615.496002"/>
    <n v="171700000"/>
    <x v="0"/>
    <x v="0"/>
    <x v="8"/>
    <s v="KHYBER PAKHTUNKHWA"/>
    <x v="2"/>
  </r>
  <r>
    <s v="Non Guaranteed"/>
    <x v="4"/>
    <x v="0"/>
    <s v="LN0005-PAK"/>
    <s v="TARBELA 5 HYDROPOWER EXTN. PRO"/>
    <s v=" 18.01.2017 "/>
    <s v=" 30.06.2022 "/>
    <s v="USD"/>
    <n v="300000000"/>
    <n v="300000000"/>
    <n v="298751188.93000001"/>
    <n v="40423307.600000001"/>
    <n v="258327881.33000001"/>
    <n v="47083170047.799004"/>
    <n v="6567901507.7559996"/>
    <n v="52711800072.806999"/>
    <n v="258327881.33000001"/>
    <x v="0"/>
    <x v="0"/>
    <x v="1"/>
    <s v="WAPDA(WATER)"/>
    <x v="2"/>
  </r>
  <r>
    <s v="Non Guaranteed"/>
    <x v="5"/>
    <x v="0"/>
    <s v="AJMAN-240521"/>
    <s v="MASTER MURABAHA AGREEMENT 289M"/>
    <s v=" 24.05.2021 "/>
    <s v=" 31.05.2022 "/>
    <s v="USD"/>
    <n v="350000000"/>
    <n v="350000000"/>
    <n v="61000000"/>
    <n v="61000000"/>
    <s v="  "/>
    <n v="9613596462"/>
    <n v="9663487927.993"/>
    <s v="  "/>
    <s v="  "/>
    <x v="1"/>
    <x v="1"/>
    <x v="6"/>
    <s v="FINANCE"/>
    <x v="1"/>
  </r>
  <r>
    <s v="Non Guaranteed"/>
    <x v="6"/>
    <x v="1"/>
    <s v="EURO-BOND-2021"/>
    <s v="NAYA PAK EURO BOND"/>
    <s v=" 13.07.2021 "/>
    <s v=" 15.07.2021 "/>
    <s v="USD"/>
    <n v="41660764"/>
    <n v="41660764"/>
    <s v="  "/>
    <n v="41660764"/>
    <s v="  "/>
    <s v="  "/>
    <n v="6636184758.3199997"/>
    <s v="  "/>
    <s v="  "/>
    <x v="1"/>
    <x v="1"/>
    <x v="6"/>
    <s v="FINANCE"/>
    <x v="3"/>
  </r>
  <r>
    <s v="Non Guaranteed"/>
    <x v="6"/>
    <x v="0"/>
    <s v="EUR-10Y-080421"/>
    <s v="NAYA PAK PROJ 400(M) 10YEARS"/>
    <s v=" 13.07.2021 "/>
    <s v=" 08.04.2031 "/>
    <s v="USD"/>
    <n v="400000000"/>
    <n v="400000000"/>
    <s v="  "/>
    <n v="400000000"/>
    <s v="  "/>
    <s v="  "/>
    <n v="63716400000"/>
    <s v="  "/>
    <s v="  "/>
    <x v="1"/>
    <x v="1"/>
    <x v="6"/>
    <s v="FINANCE"/>
    <x v="3"/>
  </r>
  <r>
    <s v="Non Guaranteed"/>
    <x v="6"/>
    <x v="0"/>
    <s v="EUR-30Y-080421"/>
    <s v="NAYA PAK PROJ 300(M) 30YEARS"/>
    <s v=" 13.07.2021 "/>
    <s v=" 08.04.2051 "/>
    <s v="USD"/>
    <n v="300000000"/>
    <n v="300000000"/>
    <s v="  "/>
    <n v="300000000"/>
    <s v="  "/>
    <s v="  "/>
    <n v="47787300000"/>
    <s v="  "/>
    <s v="  "/>
    <x v="1"/>
    <x v="1"/>
    <x v="6"/>
    <s v="FINANCE"/>
    <x v="3"/>
  </r>
  <r>
    <s v="Non Guaranteed"/>
    <x v="6"/>
    <x v="0"/>
    <s v="EUR-5Y-08042021"/>
    <s v="NAYA PAK PROJ 300(M) 5YEARS"/>
    <s v=" 13.07.2021 "/>
    <s v=" 08.04.2026 "/>
    <s v="USD"/>
    <n v="300000000"/>
    <n v="300000000"/>
    <s v="  "/>
    <n v="300000000"/>
    <s v="  "/>
    <s v="  "/>
    <n v="47787300000"/>
    <s v="  "/>
    <s v="  "/>
    <x v="1"/>
    <x v="1"/>
    <x v="6"/>
    <s v="FINANCE"/>
    <x v="3"/>
  </r>
  <r>
    <s v="Non Guaranteed"/>
    <x v="6"/>
    <x v="0"/>
    <s v="SUK-2022-1-7Y"/>
    <s v="SUKUK TRUST CER ISS PRO"/>
    <s v=" 31.01.2022 "/>
    <s v=" 31.01.2029 "/>
    <s v="USD"/>
    <n v="1000000000"/>
    <n v="1000000000"/>
    <s v="  "/>
    <n v="1000000000"/>
    <s v="  "/>
    <s v="  "/>
    <n v="176617088120.73001"/>
    <s v="  "/>
    <s v="  "/>
    <x v="1"/>
    <x v="1"/>
    <x v="6"/>
    <s v="FINANCE"/>
    <x v="3"/>
  </r>
  <r>
    <s v="Non Guaranteed"/>
    <x v="7"/>
    <x v="1"/>
    <s v="IDRC-CRDI-2014"/>
    <s v="HIMALYAN ADAPTATION, WATER&amp;RES"/>
    <s v=" 20.03.2014 "/>
    <s v=" 12.09.2018 "/>
    <s v="CAD"/>
    <n v="1333000"/>
    <n v="1031893.4819631522"/>
    <n v="625909.64599999995"/>
    <s v="  "/>
    <n v="600568.97400000005"/>
    <n v="98643323.912"/>
    <s v="  "/>
    <n v="122546089.487"/>
    <n v="775815"/>
    <x v="0"/>
    <x v="0"/>
    <x v="14"/>
    <s v="PARC"/>
    <x v="0"/>
  </r>
  <r>
    <s v="Non Guaranteed"/>
    <x v="1"/>
    <x v="1"/>
    <s v="CHINA-17-FATA"/>
    <s v="FATA SCHOOL PROJECT"/>
    <s v=" 13.08.2017 "/>
    <s v=" 31.12.2021 "/>
    <s v="CNY"/>
    <n v="99970000"/>
    <n v="14922120.027103119"/>
    <n v="15480983.312000001"/>
    <n v="1158988.3400000001"/>
    <n v="13819740.805"/>
    <n v="2439802072.0029998"/>
    <n v="203608675.53999999"/>
    <n v="2819917891.3410001"/>
    <n v="92584665.303000003"/>
    <x v="0"/>
    <x v="0"/>
    <x v="13"/>
    <s v="FATA"/>
    <x v="0"/>
  </r>
  <r>
    <s v="Non Guaranteed"/>
    <x v="1"/>
    <x v="1"/>
    <s v="CHINA-17-SECEQP"/>
    <s v="LOE FOR SECURITY EQUIPMENT"/>
    <s v=" 13.08.2017 "/>
    <s v=" 31.08.2018 "/>
    <s v="CNY"/>
    <n v="40200000"/>
    <n v="6000492.398615038"/>
    <n v="6225222.858"/>
    <s v="  "/>
    <n v="6000492.3990000002"/>
    <n v="981094761.37399995"/>
    <s v="  "/>
    <n v="1224400378.4100001"/>
    <n v="40200000"/>
    <x v="0"/>
    <x v="0"/>
    <x v="3"/>
    <s v="INTERIOR"/>
    <x v="0"/>
  </r>
  <r>
    <s v="Non Guaranteed"/>
    <x v="1"/>
    <x v="1"/>
    <s v="CHINA-210322-11"/>
    <s v="AGRI DEMONSTRATION STATION EQP"/>
    <s v=" 21.03.2022 "/>
    <s v=" 21.03.2023 "/>
    <s v="CNY"/>
    <n v="11100000"/>
    <n v="1656852.3787220628"/>
    <s v="  "/>
    <s v="  "/>
    <n v="1656852.379"/>
    <s v="  "/>
    <s v="  "/>
    <n v="338080701.50099999"/>
    <n v="11100000"/>
    <x v="0"/>
    <x v="0"/>
    <x v="10"/>
    <s v="MNFS&amp;R"/>
    <x v="0"/>
  </r>
  <r>
    <s v="Non Guaranteed"/>
    <x v="1"/>
    <x v="1"/>
    <s v="CHINA-210322-13"/>
    <s v="JOINT AGRI TECH LAB EQUIPMENT"/>
    <s v=" 21.03.2022 "/>
    <s v=" 21.03.2023 "/>
    <s v="CNY"/>
    <n v="13500000"/>
    <n v="2015090.7308781845"/>
    <s v="  "/>
    <s v="  "/>
    <n v="2015090.7309999999"/>
    <s v="  "/>
    <s v="  "/>
    <n v="411179231.55500001"/>
    <n v="13500000"/>
    <x v="0"/>
    <x v="0"/>
    <x v="10"/>
    <s v="MNFS&amp;R"/>
    <x v="0"/>
  </r>
  <r>
    <s v="Non Guaranteed"/>
    <x v="1"/>
    <x v="1"/>
    <s v="CHINA-210322-29"/>
    <s v="AGRICUL. EQUIP AND MATERIALS"/>
    <s v=" 21.03.2022 "/>
    <s v=" 21.03.2023 "/>
    <s v="CNY"/>
    <n v="29500000"/>
    <n v="4403346.4119189959"/>
    <s v="  "/>
    <s v="  "/>
    <n v="4403346.4119999995"/>
    <s v="  "/>
    <s v="  "/>
    <n v="898502765.25100005"/>
    <n v="29500000"/>
    <x v="0"/>
    <x v="0"/>
    <x v="10"/>
    <s v="MNFS&amp;R"/>
    <x v="0"/>
  </r>
  <r>
    <s v="Non Guaranteed"/>
    <x v="1"/>
    <x v="1"/>
    <s v="CHINA30032022"/>
    <s v="ECONOMIC&amp;TEC CO.BT PAK&amp;CHINA"/>
    <s v=" 30.03.2022 "/>
    <s v=" 30.03.2025 "/>
    <s v="CNY"/>
    <n v="1000000000"/>
    <n v="149265980.06505069"/>
    <s v="  "/>
    <s v="  "/>
    <n v="149265980.065"/>
    <s v="  "/>
    <s v="  "/>
    <n v="30457720855.959"/>
    <n v="1000000000"/>
    <x v="0"/>
    <x v="0"/>
    <x v="15"/>
    <s v="COMM[BALOCH,PUNJAB]"/>
    <x v="0"/>
  </r>
  <r>
    <s v="Non Guaranteed"/>
    <x v="1"/>
    <x v="1"/>
    <s v="CHINA-ETC-13"/>
    <s v="ECO. &amp; TECHNICAL COOPERATION"/>
    <s v=" 22.05.2013 "/>
    <s v=" 22.05.2017 "/>
    <s v="CNY"/>
    <n v="500000000"/>
    <n v="74632990.032525346"/>
    <n v="60239096.810999997"/>
    <s v="  "/>
    <n v="58064466.244999997"/>
    <n v="9493678163.5410004"/>
    <s v="  "/>
    <n v="11848053412.968"/>
    <n v="389000000"/>
    <x v="0"/>
    <x v="0"/>
    <x v="0"/>
    <s v="MISC."/>
    <x v="0"/>
  </r>
  <r>
    <s v="Non Guaranteed"/>
    <x v="1"/>
    <x v="1"/>
    <s v="CHINA-ETC-2014"/>
    <s v="ECONOMIC &amp;TECHNICAL COOPERATIO"/>
    <s v=" 08.10.2014 "/>
    <s v=" 08.10.2019 "/>
    <s v="CNY"/>
    <n v="700000000"/>
    <n v="104486186.04553549"/>
    <n v="92139492.550999999"/>
    <s v="  "/>
    <n v="88813258.138999999"/>
    <n v="14521178682.024"/>
    <s v="  "/>
    <n v="18122343909.296001"/>
    <n v="595000000"/>
    <x v="0"/>
    <x v="0"/>
    <x v="0"/>
    <s v="CABINET"/>
    <x v="0"/>
  </r>
  <r>
    <s v="Non Guaranteed"/>
    <x v="1"/>
    <x v="1"/>
    <s v="CHINA-GR-2010-1"/>
    <s v="CHINESE GRANT OF 200(M) CNY"/>
    <s v=" 17.12.2010 "/>
    <s v=" 31.12.2015 "/>
    <s v="CNY"/>
    <n v="200000000"/>
    <n v="29853196.013010141"/>
    <n v="18429667.613000002"/>
    <s v="  "/>
    <n v="17764356.866"/>
    <n v="2904514546.9400001"/>
    <s v="  "/>
    <n v="3624816735.7350001"/>
    <n v="119011424.16"/>
    <x v="0"/>
    <x v="0"/>
    <x v="16"/>
    <s v="EAD"/>
    <x v="0"/>
  </r>
  <r>
    <s v="Non Guaranteed"/>
    <x v="1"/>
    <x v="1"/>
    <s v="CHINA-GR-2012-1"/>
    <s v="ECONOMIC AND TECHNICALCOOPERAT"/>
    <s v=" 29.05.2012 "/>
    <s v=" 30.06.2014 "/>
    <s v="CNY"/>
    <n v="130000000"/>
    <n v="19404577.40845659"/>
    <n v="20131317.699999999"/>
    <s v="  "/>
    <n v="19404577.408"/>
    <n v="3172694501.9549999"/>
    <s v="  "/>
    <n v="3959503711.2750001"/>
    <n v="130000000"/>
    <x v="0"/>
    <x v="0"/>
    <x v="0"/>
    <s v="MISC."/>
    <x v="0"/>
  </r>
  <r>
    <s v="Non Guaranteed"/>
    <x v="1"/>
    <x v="0"/>
    <n v="2368"/>
    <s v="CHASHMA NUCLEAR POWER PLANT C2"/>
    <s v=" 31.03.2005 "/>
    <s v=" 31.03.2012 "/>
    <s v="CNY"/>
    <n v="1700000000"/>
    <n v="253752166.1105862"/>
    <n v="15676953.979"/>
    <s v="  "/>
    <n v="15111016.155999999"/>
    <n v="2470687037.8379998"/>
    <s v="  "/>
    <n v="3083402606.1100001"/>
    <n v="101235500.20999999"/>
    <x v="0"/>
    <x v="0"/>
    <x v="1"/>
    <s v="PAEC"/>
    <x v="0"/>
  </r>
  <r>
    <s v="Non Guaranteed"/>
    <x v="1"/>
    <x v="0"/>
    <s v="BCL-16MWAY-CPEC"/>
    <s v="SUKKUR-MULTAN PESH-KAR MOTWAY"/>
    <s v=" 28.04.2016 "/>
    <s v=" 15.08.2023 "/>
    <s v="USD"/>
    <n v="361224830.37"/>
    <n v="361224830.37"/>
    <n v="241215153.18000001"/>
    <n v="94946834.129999995"/>
    <n v="146268319.05000001"/>
    <n v="38015494150.689003"/>
    <n v="15716121082.611"/>
    <n v="29846048173.561001"/>
    <n v="146268319.05000001"/>
    <x v="0"/>
    <x v="0"/>
    <x v="4"/>
    <s v="N.H.A"/>
    <x v="0"/>
  </r>
  <r>
    <s v="Non Guaranteed"/>
    <x v="1"/>
    <x v="0"/>
    <s v="BCL-CPEC-2016"/>
    <s v="HAVELIAN-THAKOT KKH-PH-II"/>
    <s v=" 28.04.2016 "/>
    <s v=" 15.08.2023 "/>
    <s v="USD"/>
    <n v="164400706.78"/>
    <n v="164400706.78"/>
    <n v="63666702.369999997"/>
    <n v="10263084.52"/>
    <n v="53403617.850000001"/>
    <n v="10033868600.843"/>
    <n v="1840300412.585"/>
    <n v="10897007372.107"/>
    <n v="53403617.850000001"/>
    <x v="0"/>
    <x v="0"/>
    <x v="4"/>
    <s v="N.H.A"/>
    <x v="0"/>
  </r>
  <r>
    <s v="Non Guaranteed"/>
    <x v="1"/>
    <x v="0"/>
    <s v="BC-OLL-2015"/>
    <s v="ORANGELINE LAHORE BUYERS CRED"/>
    <s v=" 21.12.2015 "/>
    <s v=" 16.11.2023 "/>
    <s v="USD"/>
    <n v="203250000"/>
    <n v="203250000"/>
    <n v="93687825"/>
    <n v="56232442"/>
    <n v="37455383"/>
    <n v="14765195786.106001"/>
    <n v="10521186966.540001"/>
    <n v="7642770304.8599997"/>
    <n v="37455383"/>
    <x v="0"/>
    <x v="0"/>
    <x v="4"/>
    <s v="PUNJAB"/>
    <x v="0"/>
  </r>
  <r>
    <s v="Non Guaranteed"/>
    <x v="1"/>
    <x v="0"/>
    <s v="CHINA-GCL-2014"/>
    <s v="FIBER OPTIC CROS BORDER16(519)"/>
    <s v=" 08.11.2014 "/>
    <s v=" 09.03.2020 "/>
    <s v="CNY"/>
    <n v="234000000"/>
    <n v="34928239.335221864"/>
    <n v="2605678.798"/>
    <s v="  "/>
    <n v="2511613.8289999999"/>
    <n v="410654827.417"/>
    <s v="  "/>
    <n v="512494761.85299999"/>
    <n v="16826431.77"/>
    <x v="0"/>
    <x v="0"/>
    <x v="17"/>
    <s v="COMMUNICATIONS"/>
    <x v="0"/>
  </r>
  <r>
    <s v="Non Guaranteed"/>
    <x v="1"/>
    <x v="0"/>
    <s v="CHINA-IF-2013"/>
    <s v="EDUCATIONAL PURPOSE PROJECTS"/>
    <s v=" 05.07.2013 "/>
    <s v=" 31.07.2018 "/>
    <s v="CNY"/>
    <n v="100000000"/>
    <n v="14926598.00650507"/>
    <n v="15485629"/>
    <s v="  "/>
    <n v="14926598.006999999"/>
    <n v="2440534232.2729998"/>
    <s v="  "/>
    <n v="3045772085.5960002"/>
    <n v="100000000"/>
    <x v="0"/>
    <x v="0"/>
    <x v="13"/>
    <s v="EAD"/>
    <x v="0"/>
  </r>
  <r>
    <s v="Non Guaranteed"/>
    <x v="1"/>
    <x v="0"/>
    <s v="GCL-2017-08-613"/>
    <s v="PAK REMOTE SENS SATELLITEPRSS1"/>
    <s v=" 16.05.2017 "/>
    <s v=" 31.05.2021 "/>
    <s v="CNY"/>
    <n v="1040400000"/>
    <n v="155296325.65967876"/>
    <n v="2761765.983"/>
    <s v="  "/>
    <n v="2662066.2689999999"/>
    <n v="435254158.77600002"/>
    <s v="  "/>
    <n v="543194579.86199999"/>
    <n v="17834380.399999999"/>
    <x v="0"/>
    <x v="0"/>
    <x v="14"/>
    <s v="DEFENCE"/>
    <x v="0"/>
  </r>
  <r>
    <s v="Non Guaranteed"/>
    <x v="1"/>
    <x v="0"/>
    <s v="GWADAR-EBE-CPEC"/>
    <s v="GWADAR EASTBAY EXPRESSWAY-CPEC"/>
    <s v=" 13.05.2017 "/>
    <s v=" 31.12.2021 "/>
    <s v="CNY"/>
    <n v="1100000000"/>
    <n v="164192578.07155576"/>
    <n v="90449182.758000001"/>
    <s v="  "/>
    <n v="87183968.504999995"/>
    <n v="14254785956.535999"/>
    <s v="  "/>
    <n v="17789887385.487999"/>
    <n v="584084655.23800004"/>
    <x v="0"/>
    <x v="0"/>
    <x v="4"/>
    <s v="N.H.A"/>
    <x v="0"/>
  </r>
  <r>
    <s v="Non Guaranteed"/>
    <x v="1"/>
    <x v="0"/>
    <s v="PBC1610398-CPEC"/>
    <s v="SUKKUR-MULTAN, PESH-KAR MWAY"/>
    <s v=" 28.04.2016 "/>
    <s v=" 30.04.2021 "/>
    <s v="USD"/>
    <n v="1790113462"/>
    <n v="1790113462"/>
    <n v="1243035.31"/>
    <s v="  "/>
    <n v="1243035.31"/>
    <n v="195902292.75999999"/>
    <s v="  "/>
    <n v="253641335.21599999"/>
    <n v="1243035.31"/>
    <x v="0"/>
    <x v="0"/>
    <x v="4"/>
    <s v="N.H.A"/>
    <x v="0"/>
  </r>
  <r>
    <s v="Non Guaranteed"/>
    <x v="1"/>
    <x v="0"/>
    <s v="PBC169397-CPEC"/>
    <s v="HAVELIAN-THAKOT KKH-PII"/>
    <s v=" 28.04.2016 "/>
    <s v=" 30.06.2021 "/>
    <s v="USD"/>
    <n v="966193365"/>
    <n v="966193365"/>
    <n v="33693476.920000002"/>
    <s v="  "/>
    <n v="33693476.920000002"/>
    <n v="5310090008.3699999"/>
    <s v="  "/>
    <n v="6875153429.1260004"/>
    <n v="33693476.920000002"/>
    <x v="0"/>
    <x v="0"/>
    <x v="4"/>
    <s v="N.H.A"/>
    <x v="0"/>
  </r>
  <r>
    <s v="Non Guaranteed"/>
    <x v="1"/>
    <x v="0"/>
    <s v="PBC20091274"/>
    <s v="URBAN. INF. DEV. PACKAGE1. AJK"/>
    <s v=" 18.06.2009 "/>
    <s v=" 31.12.2016 "/>
    <s v="USD"/>
    <n v="143853000"/>
    <n v="143853000"/>
    <n v="1535748.57"/>
    <s v="  "/>
    <n v="1535748.57"/>
    <n v="242033885.55899999"/>
    <s v="  "/>
    <n v="313369471.259"/>
    <n v="1535748.57"/>
    <x v="0"/>
    <x v="2"/>
    <x v="9"/>
    <s v="ERRA"/>
    <x v="0"/>
  </r>
  <r>
    <s v="Non Guaranteed"/>
    <x v="1"/>
    <x v="0"/>
    <s v="PBC-OLL15-34377"/>
    <s v="ORANGE LINE IN LAHORE PROJECT"/>
    <s v=" 21.12.2015 "/>
    <s v=" 21.02.2021 "/>
    <s v="USD"/>
    <n v="1235480000"/>
    <n v="1235480000"/>
    <n v="129355380"/>
    <s v="  "/>
    <n v="129355380"/>
    <n v="20386400385.388"/>
    <s v="  "/>
    <n v="26394963229.661999"/>
    <n v="129355380"/>
    <x v="0"/>
    <x v="0"/>
    <x v="4"/>
    <s v="PUNJAB"/>
    <x v="0"/>
  </r>
  <r>
    <s v="Non Guaranteed"/>
    <x v="8"/>
    <x v="0"/>
    <s v="CDB22062022"/>
    <s v="15 BILLION TERM FACILITY AGREE"/>
    <s v=" 22.06.2022 "/>
    <s v=" 30.06.2022 "/>
    <s v="CNY"/>
    <n v="15000000000"/>
    <n v="2238989700.9757605"/>
    <s v="  "/>
    <n v="2240310599.5289998"/>
    <s v="  "/>
    <s v="  "/>
    <n v="466434000000"/>
    <s v="  "/>
    <s v="  "/>
    <x v="1"/>
    <x v="1"/>
    <x v="6"/>
    <s v="FINANCE"/>
    <x v="1"/>
  </r>
  <r>
    <s v="Non Guaranteed"/>
    <x v="9"/>
    <x v="0"/>
    <s v="DIB13122021"/>
    <s v="MASTER MURABAHA AGRMNT(420M)"/>
    <s v=" 13.12.2021 "/>
    <s v=" 31.12.2021 "/>
    <s v="USD"/>
    <n v="420000000"/>
    <n v="420000000"/>
    <s v="  "/>
    <n v="420000000"/>
    <s v="  "/>
    <s v="  "/>
    <n v="74690389778.091995"/>
    <s v="  "/>
    <s v="  "/>
    <x v="1"/>
    <x v="1"/>
    <x v="6"/>
    <s v="FINANCE"/>
    <x v="1"/>
  </r>
  <r>
    <s v="Non Guaranteed"/>
    <x v="9"/>
    <x v="0"/>
    <s v="DIB-2021(215M)"/>
    <s v="MASTER MURABAHA AGREEMENT"/>
    <s v=" 28.07.2021 "/>
    <s v=" 31.08.2021 "/>
    <s v="USD"/>
    <n v="215000000"/>
    <n v="215000000"/>
    <s v="  "/>
    <n v="215000000"/>
    <s v="  "/>
    <s v="  "/>
    <n v="35016555500"/>
    <s v="  "/>
    <s v="  "/>
    <x v="1"/>
    <x v="1"/>
    <x v="6"/>
    <s v="FINANCE"/>
    <x v="1"/>
  </r>
  <r>
    <s v="Non Guaranteed"/>
    <x v="9"/>
    <x v="0"/>
    <s v="DIB27102021"/>
    <s v="MASTER MURABAHA AGRMNT(245M)"/>
    <s v=" 27.10.2021 "/>
    <s v=" 30.11.2021 "/>
    <s v="USD"/>
    <n v="245000000"/>
    <n v="245000000"/>
    <s v="  "/>
    <n v="245000000"/>
    <s v="  "/>
    <s v="  "/>
    <n v="41960184210"/>
    <s v="  "/>
    <s v="  "/>
    <x v="1"/>
    <x v="1"/>
    <x v="6"/>
    <s v="FINANCE"/>
    <x v="1"/>
  </r>
  <r>
    <s v="Non Guaranteed"/>
    <x v="9"/>
    <x v="0"/>
    <s v="DIB271221(260M)"/>
    <s v="MASTER MURABAHA AGRMNT(260M)"/>
    <s v=" 27.10.2021 "/>
    <s v=" 30.11.2021 "/>
    <s v="USD"/>
    <n v="260000000"/>
    <n v="260000000"/>
    <s v="  "/>
    <n v="260000000"/>
    <s v="  "/>
    <s v="  "/>
    <n v="45403930000"/>
    <s v="  "/>
    <s v="  "/>
    <x v="1"/>
    <x v="1"/>
    <x v="6"/>
    <s v="FINANCE"/>
    <x v="1"/>
  </r>
  <r>
    <s v="Non Guaranteed"/>
    <x v="9"/>
    <x v="0"/>
    <s v="DIBGOP(70M)2015"/>
    <s v="OIL IMPORT FINANC $70M"/>
    <s v=" 29.09.2015 "/>
    <s v=" 31.07.2017 "/>
    <s v="USD"/>
    <n v="125000000"/>
    <n v="125000000"/>
    <n v="5341748.25"/>
    <s v="  "/>
    <n v="5341748.25"/>
    <n v="841859214.37899995"/>
    <s v="  "/>
    <n v="1089983645.372"/>
    <n v="5341748.25"/>
    <x v="1"/>
    <x v="1"/>
    <x v="6"/>
    <s v="FINANCE"/>
    <x v="1"/>
  </r>
  <r>
    <s v="Non Guaranteed"/>
    <x v="10"/>
    <x v="0"/>
    <s v="ECO25042022"/>
    <s v="OIL FINANCING FACILITY"/>
    <s v=" 25.04.2022 "/>
    <s v=" 30.06.2022 "/>
    <s v="EUR"/>
    <n v="50000000"/>
    <n v="52000000.0832"/>
    <s v="  "/>
    <n v="52324562.604000002"/>
    <s v="  "/>
    <s v="  "/>
    <n v="10169218400"/>
    <s v="  "/>
    <s v="  "/>
    <x v="1"/>
    <x v="1"/>
    <x v="6"/>
    <s v="FINANCE"/>
    <x v="2"/>
  </r>
  <r>
    <s v="Non Guaranteed"/>
    <x v="11"/>
    <x v="0"/>
    <s v="2013-EU-0678"/>
    <s v="KEYAL KHWAR HYROPOWER PROJECT"/>
    <s v=" 26.11.2013 "/>
    <s v=" 26.11.2018 "/>
    <s v="EUR"/>
    <n v="100000000"/>
    <n v="104000000.1664"/>
    <n v="118890000.62899999"/>
    <s v="  "/>
    <n v="104000000.16599999"/>
    <n v="18737057203.555"/>
    <s v="  "/>
    <n v="21221198378.273998"/>
    <n v="100000000"/>
    <x v="0"/>
    <x v="0"/>
    <x v="1"/>
    <s v="WAPDA(POWER)"/>
    <x v="2"/>
  </r>
  <r>
    <s v="Non Guaranteed"/>
    <x v="11"/>
    <x v="0"/>
    <s v="25246-PK"/>
    <s v="PAK RENEWABLE ENER. FRAMEWORK"/>
    <s v=" 24.11.2009 "/>
    <s v=" 24.06.2013 "/>
    <s v="EUR"/>
    <n v="100000000"/>
    <n v="104000000.1664"/>
    <n v="118890000.62899999"/>
    <s v="  "/>
    <n v="104000000.16599999"/>
    <n v="18737057203.555"/>
    <s v="  "/>
    <n v="21221198378.273998"/>
    <n v="100000000"/>
    <x v="0"/>
    <x v="0"/>
    <x v="1"/>
    <s v="WAPDA(POWER)"/>
    <x v="2"/>
  </r>
  <r>
    <s v="Non Guaranteed"/>
    <x v="11"/>
    <x v="0"/>
    <s v="EIB-0579-2015"/>
    <s v="REH. WARSAK HYDELE. POW. PROJ."/>
    <s v=" 15.09.2015 "/>
    <s v=" 31.03.2021 "/>
    <s v="EUR"/>
    <n v="50000000"/>
    <n v="52000000.0832"/>
    <n v="59445000.314999998"/>
    <s v="  "/>
    <n v="52000000.082999997"/>
    <n v="9368528601.7779999"/>
    <s v="  "/>
    <n v="10610599189.136999"/>
    <n v="50000000"/>
    <x v="0"/>
    <x v="0"/>
    <x v="8"/>
    <m/>
    <x v="2"/>
  </r>
  <r>
    <s v="Non Guaranteed"/>
    <x v="12"/>
    <x v="0"/>
    <s v="NBD-21(110M)"/>
    <s v="MSTR MARHABAHA AGREMENT(110M)"/>
    <s v=" 28.12.2021 "/>
    <s v=" 25.02.2022 "/>
    <s v="USD"/>
    <n v="110000000"/>
    <n v="110000000"/>
    <s v="  "/>
    <n v="110000000"/>
    <s v="  "/>
    <s v="  "/>
    <n v="19422458000"/>
    <s v="  "/>
    <s v="  "/>
    <x v="1"/>
    <x v="1"/>
    <x v="6"/>
    <s v="FINANCE"/>
    <x v="1"/>
  </r>
  <r>
    <s v="Non Guaranteed"/>
    <x v="12"/>
    <x v="0"/>
    <s v="NBD-21(490M)"/>
    <s v="MSTR MARHABAHA AGREMENT(490M)"/>
    <s v=" 28.12.2021 "/>
    <s v=" 25.02.2022 "/>
    <s v="USD"/>
    <n v="490000000"/>
    <n v="490000000"/>
    <s v="  "/>
    <n v="481254110"/>
    <s v="  "/>
    <s v="  "/>
    <n v="84973979443.660004"/>
    <s v="  "/>
    <s v="  "/>
    <x v="1"/>
    <x v="1"/>
    <x v="6"/>
    <s v="FINANCE"/>
    <x v="1"/>
  </r>
  <r>
    <s v="Non Guaranteed"/>
    <x v="13"/>
    <x v="1"/>
    <n v="11721"/>
    <s v="SUSTAINABLE RURAL DEV IN RAHA"/>
    <s v=" 27.12.2010 "/>
    <s v=" 23.12.2018 "/>
    <s v="EUR"/>
    <n v="40000000"/>
    <n v="41600000.06656"/>
    <n v="47556000.251999997"/>
    <s v="  "/>
    <n v="41600000.067000002"/>
    <n v="7494822881.4219999"/>
    <s v="  "/>
    <n v="8488479351.3100004"/>
    <n v="40000000"/>
    <x v="0"/>
    <x v="0"/>
    <x v="11"/>
    <s v="COMMON(BALOCHTN,K.P)"/>
    <x v="2"/>
  </r>
  <r>
    <s v="Non Guaranteed"/>
    <x v="13"/>
    <x v="1"/>
    <n v="11722"/>
    <s v="TECH. &amp; VOCAT. EDU. REFORM-II"/>
    <s v=" 20.12.2010 "/>
    <s v=" 19.12.2018 "/>
    <s v="EUR"/>
    <n v="26000000"/>
    <n v="27040000.043264002"/>
    <n v="30911400.164000001"/>
    <s v="  "/>
    <n v="27040000.043000001"/>
    <n v="4871634872.9239998"/>
    <s v="  "/>
    <n v="5517511578.3509998"/>
    <n v="26000000"/>
    <x v="0"/>
    <x v="0"/>
    <x v="13"/>
    <s v="LABOUR &amp; MANPOWER"/>
    <x v="2"/>
  </r>
  <r>
    <s v="Non Guaranteed"/>
    <x v="13"/>
    <x v="1"/>
    <n v="11723"/>
    <s v="ACCESS TO JUSTICE FOR POOR, Pb"/>
    <s v=" 27.12.2010 "/>
    <s v=" 23.12.2017 "/>
    <s v="EUR"/>
    <n v="8000000"/>
    <n v="8320000.0133119998"/>
    <n v="9511200.0500000007"/>
    <s v="  "/>
    <n v="8320000.0130000003"/>
    <n v="1498964576.2839999"/>
    <s v="  "/>
    <n v="1697695870.2620001"/>
    <n v="8000000"/>
    <x v="0"/>
    <x v="0"/>
    <x v="3"/>
    <s v="PUNJAB"/>
    <x v="2"/>
  </r>
  <r>
    <s v="Non Guaranteed"/>
    <x v="13"/>
    <x v="1"/>
    <n v="11725"/>
    <s v="INTERGRATED SUS. RURAL DEV.KPK"/>
    <s v=" 27.12.2010 "/>
    <s v=" 23.12.2018 "/>
    <s v="EUR"/>
    <n v="25000000"/>
    <n v="26000000.0416"/>
    <n v="29722500.157000002"/>
    <s v="  "/>
    <n v="26000000.041999999"/>
    <n v="4684264300.8889999"/>
    <s v="  "/>
    <n v="5305299594.5679998"/>
    <n v="25000000"/>
    <x v="0"/>
    <x v="0"/>
    <x v="11"/>
    <s v="COMMON(BALOCHTN,K.P)"/>
    <x v="2"/>
  </r>
  <r>
    <s v="Non Guaranteed"/>
    <x v="13"/>
    <x v="1"/>
    <s v="2014/037-514"/>
    <s v="BALOCHISTAN EDUCATION SUPPORT"/>
    <s v=" 06.11.2015 "/>
    <s v=" 06.11.2017 "/>
    <s v="EUR"/>
    <n v="20000000"/>
    <n v="20800000.03328"/>
    <n v="23778000.125999998"/>
    <s v="  "/>
    <n v="20800000.033"/>
    <n v="3747411440.711"/>
    <s v="  "/>
    <n v="4244239675.6550002"/>
    <n v="20000000"/>
    <x v="0"/>
    <x v="0"/>
    <x v="13"/>
    <s v="BALOCHISTAN"/>
    <x v="2"/>
  </r>
  <r>
    <s v="Non Guaranteed"/>
    <x v="13"/>
    <x v="1"/>
    <s v="ACA/2019/041482"/>
    <s v="PUBLIC FIN. MAN. SUPP. PROG.II"/>
    <s v=" 28.02.2020 "/>
    <s v=" 31.03.2022 "/>
    <s v="EUR"/>
    <n v="13000000"/>
    <n v="13520000.021632001"/>
    <n v="15455700.082"/>
    <s v="  "/>
    <n v="13520000.022"/>
    <n v="2435817436.4619999"/>
    <s v="  "/>
    <n v="2758755789.1760001"/>
    <n v="13000000"/>
    <x v="0"/>
    <x v="0"/>
    <x v="3"/>
    <s v="INTERIOR"/>
    <x v="2"/>
  </r>
  <r>
    <s v="Non Guaranteed"/>
    <x v="13"/>
    <x v="1"/>
    <s v="AIDCO/2007/0184"/>
    <s v="EDU. SECTOR REFORMS PROG(NWFP)"/>
    <s v=" 29.12.2008 "/>
    <s v=" 30.06.2014 "/>
    <s v="EUR"/>
    <n v="35000000"/>
    <n v="36400000.058240004"/>
    <n v="3377853.929"/>
    <s v="  "/>
    <n v="2954805.344"/>
    <n v="532349583.32700002"/>
    <s v="  "/>
    <n v="602927983.38800001"/>
    <n v="2841158.98"/>
    <x v="1"/>
    <x v="1"/>
    <x v="13"/>
    <s v="KHYBER PAKHTUNKHWA"/>
    <x v="2"/>
  </r>
  <r>
    <s v="Non Guaranteed"/>
    <x v="13"/>
    <x v="1"/>
    <s v="ASIE/12/023-516"/>
    <s v="SUPP TO DEMOC. INST. &amp; PROM HR"/>
    <s v=" 18.09.2013 "/>
    <s v=" 18.09.2015 "/>
    <s v="EUR"/>
    <n v="13000000"/>
    <n v="13520000.021632001"/>
    <n v="15455700.082"/>
    <s v="  "/>
    <n v="13520000.022"/>
    <n v="2435817436.4619999"/>
    <s v="  "/>
    <n v="2758755789.1760001"/>
    <n v="13000000"/>
    <x v="0"/>
    <x v="0"/>
    <x v="3"/>
    <s v="MISC."/>
    <x v="2"/>
  </r>
  <r>
    <s v="Non Guaranteed"/>
    <x v="13"/>
    <x v="1"/>
    <s v="ASIE/12/023-634"/>
    <s v="KP DIST. GOVERNANCE &amp; COMM DEV"/>
    <s v=" 24.09.2013 "/>
    <s v=" 31.12.2018 "/>
    <s v="EUR"/>
    <n v="77745000"/>
    <n v="80854800.129367679"/>
    <n v="59974060.817000002"/>
    <s v="  "/>
    <n v="52462800.083999999"/>
    <n v="9451908506.3330002"/>
    <s v="  "/>
    <n v="10705033521.92"/>
    <n v="50445000"/>
    <x v="1"/>
    <x v="1"/>
    <x v="11"/>
    <s v="KHYBER PAKHTUNKHWA"/>
    <x v="2"/>
  </r>
  <r>
    <s v="Non Guaranteed"/>
    <x v="13"/>
    <x v="1"/>
    <s v="ASIE/13/024-616"/>
    <s v="KP EDU SEC PLAN SUPP PROG"/>
    <s v=" 12.05.2014 "/>
    <s v=" 31.05.2018 "/>
    <s v="EUR"/>
    <n v="40000000"/>
    <n v="41600000.06656"/>
    <n v="5628698.4670000002"/>
    <s v="  "/>
    <n v="4923750.0080000004"/>
    <n v="887082551.98099995"/>
    <s v="  "/>
    <n v="1004691110.721"/>
    <n v="4734375"/>
    <x v="1"/>
    <x v="1"/>
    <x v="13"/>
    <s v="KHYBER PAKHTUNKHWA"/>
    <x v="2"/>
  </r>
  <r>
    <s v="Non Guaranteed"/>
    <x v="13"/>
    <x v="1"/>
    <s v="ASIE/13/024-662"/>
    <s v="CITIZ. JUST. AND PEACE PR0G,KP"/>
    <s v=" 30.06.2014 "/>
    <s v=" 30.06.2020 "/>
    <s v="EUR"/>
    <n v="14000000"/>
    <n v="14560000.023296"/>
    <n v="16644600.088"/>
    <s v="  "/>
    <n v="14560000.023"/>
    <n v="2623188008.4980001"/>
    <s v="  "/>
    <n v="2970967772.9580002"/>
    <n v="14000000"/>
    <x v="1"/>
    <x v="1"/>
    <x v="6"/>
    <s v="KHYBER PAKHTUNKHWA"/>
    <x v="2"/>
  </r>
  <r>
    <s v="Non Guaranteed"/>
    <x v="13"/>
    <x v="1"/>
    <s v="ASIE/2008/19792"/>
    <s v="TRADE RELATED TECH. ASSIS PROG"/>
    <s v=" 28.08.2009 "/>
    <s v=" 30.06.2015 "/>
    <s v="EUR"/>
    <n v="11545000"/>
    <n v="12006800.019210881"/>
    <n v="13725850.573000001"/>
    <s v="  "/>
    <n v="12006800.018999999"/>
    <n v="2163193254.1500001"/>
    <s v="  "/>
    <n v="2449987352.7719998"/>
    <n v="11545000"/>
    <x v="0"/>
    <x v="0"/>
    <x v="18"/>
    <s v="UNIDO"/>
    <x v="2"/>
  </r>
  <r>
    <s v="Non Guaranteed"/>
    <x v="13"/>
    <x v="1"/>
    <s v="ASIE/2008/19952"/>
    <s v="SUPPORT TECH. &amp; VOCATIONAL EDU"/>
    <s v=" 28.08.2009 "/>
    <s v=" 30.06.2015 "/>
    <s v="EUR"/>
    <n v="20000000"/>
    <n v="20800000.03328"/>
    <n v="23778000.125999998"/>
    <s v="  "/>
    <n v="20800000.033"/>
    <n v="3747411440.711"/>
    <s v="  "/>
    <n v="4244239675.6550002"/>
    <n v="20000000"/>
    <x v="0"/>
    <x v="0"/>
    <x v="13"/>
    <s v="GTZ"/>
    <x v="2"/>
  </r>
  <r>
    <s v="Non Guaranteed"/>
    <x v="13"/>
    <x v="1"/>
    <s v="ASIE/2008/19974"/>
    <s v="IMP. LIVELIHOODS RENEWABLE ENG"/>
    <s v=" 28.08.2009 "/>
    <s v=" 30.06.2015 "/>
    <s v="EUR"/>
    <n v="25000000"/>
    <n v="26000000.0416"/>
    <n v="29722500.157000002"/>
    <s v="  "/>
    <n v="26000000.041999999"/>
    <n v="4684264300.8889999"/>
    <s v="  "/>
    <n v="5305299594.5679998"/>
    <n v="25000000"/>
    <x v="0"/>
    <x v="0"/>
    <x v="1"/>
    <s v="MISC."/>
    <x v="2"/>
  </r>
  <r>
    <s v="Non Guaranteed"/>
    <x v="13"/>
    <x v="1"/>
    <s v="ASIE/2008/20199"/>
    <s v="SUPP. RURAL DEV. &amp; NATURAL RES"/>
    <s v=" 28.08.2009 "/>
    <s v=" 31.01.2015 "/>
    <s v="EUR"/>
    <n v="1300000"/>
    <n v="1352000.0021631999"/>
    <n v="1545570.0079999999"/>
    <s v="  "/>
    <n v="1352000.0020000001"/>
    <n v="243581743.646"/>
    <s v="  "/>
    <n v="275875578.91799998"/>
    <n v="1300000"/>
    <x v="0"/>
    <x v="0"/>
    <x v="11"/>
    <s v="BALOCHISTAN"/>
    <x v="2"/>
  </r>
  <r>
    <s v="Non Guaranteed"/>
    <x v="13"/>
    <x v="1"/>
    <s v="ASIE/2010/022-3"/>
    <s v="TRADE RELATED TECH. ASSIS. III"/>
    <s v=" 24.06.2011 "/>
    <s v=" 31.12.2015 "/>
    <s v="EUR"/>
    <n v="4500000"/>
    <n v="4680000.0074880002"/>
    <n v="5350050.0279999999"/>
    <s v="  "/>
    <n v="4680000.0070000002"/>
    <n v="843167574.15999997"/>
    <s v="  "/>
    <n v="954953927.02199996"/>
    <n v="4500000"/>
    <x v="0"/>
    <x v="0"/>
    <x v="18"/>
    <s v="UNIDO"/>
    <x v="2"/>
  </r>
  <r>
    <s v="Non Guaranteed"/>
    <x v="13"/>
    <x v="1"/>
    <s v="ASIE/2011/023-9"/>
    <s v="SINDH EDU. SECTOR SUP. PROGRAM"/>
    <s v=" 13.02.2012 "/>
    <s v=" 30.12.2017 "/>
    <s v="EUR"/>
    <n v="30000000"/>
    <n v="31200000.04992"/>
    <n v="7133400.0379999997"/>
    <s v="  "/>
    <n v="6240000.0099999998"/>
    <n v="1124223432.2130001"/>
    <s v="  "/>
    <n v="1273271902.6960001"/>
    <n v="6000000"/>
    <x v="1"/>
    <x v="1"/>
    <x v="13"/>
    <s v="SINDH"/>
    <x v="2"/>
  </r>
  <r>
    <s v="Non Guaranteed"/>
    <x v="13"/>
    <x v="1"/>
    <s v="ASIE/2012/023-5"/>
    <s v="PUB FIN MAN SUPP PROG- PFM-SPP"/>
    <s v=" 11.03.2013 "/>
    <s v=" 11.03.2015 "/>
    <s v="EUR"/>
    <n v="15000000"/>
    <n v="15600000.02496"/>
    <n v="17833500.094000001"/>
    <s v="  "/>
    <n v="15600000.025"/>
    <n v="2810558580.533"/>
    <s v="  "/>
    <n v="3183179756.7410002"/>
    <n v="15000000"/>
    <x v="1"/>
    <x v="1"/>
    <x v="6"/>
    <s v="FINANCE"/>
    <x v="2"/>
  </r>
  <r>
    <s v="Non Guaranteed"/>
    <x v="13"/>
    <x v="1"/>
    <s v="ASIE/2015/38-94"/>
    <s v="BALOCH. RUR.DEV &amp; COMM.EMPOW."/>
    <s v=" 09.03.2016 "/>
    <s v=" 09.03.2018 "/>
    <s v="EUR"/>
    <n v="45000000"/>
    <n v="46800000.074880004"/>
    <n v="53500500.283"/>
    <s v="  "/>
    <n v="46800000.075000003"/>
    <n v="8431675741.6000004"/>
    <s v="  "/>
    <n v="9549539270.2229996"/>
    <n v="45000000"/>
    <x v="1"/>
    <x v="1"/>
    <x v="11"/>
    <s v="BALOCHISTAN"/>
    <x v="2"/>
  </r>
  <r>
    <s v="Non Guaranteed"/>
    <x v="13"/>
    <x v="1"/>
    <s v="ASIE-2005/17640"/>
    <s v="COMBAT ABUSIVE CHILD LABOUR-II"/>
    <s v=" 02.12.2006 "/>
    <s v=" 31.12.2013 "/>
    <s v="EUR"/>
    <n v="5000000"/>
    <n v="5200000.00832"/>
    <n v="5944500.0310000004"/>
    <s v="  "/>
    <n v="5200000.0080000004"/>
    <n v="936852860.17799997"/>
    <s v="  "/>
    <n v="1061059918.914"/>
    <n v="5000000"/>
    <x v="0"/>
    <x v="0"/>
    <x v="19"/>
    <s v="I.L.O"/>
    <x v="2"/>
  </r>
  <r>
    <s v="Non Guaranteed"/>
    <x v="13"/>
    <x v="1"/>
    <s v="DCI-ASIF2014/03"/>
    <s v="SINDH UNION COUNCIL &amp; COM. ECO"/>
    <s v=" 17.08.2015 "/>
    <s v=" 17.08.2017 "/>
    <s v="EUR"/>
    <n v="82130000"/>
    <n v="85415200.136664316"/>
    <n v="79216407.419"/>
    <s v="  "/>
    <n v="69295200.111000001"/>
    <n v="12484501214.729"/>
    <s v="  "/>
    <n v="14139684479.444"/>
    <n v="66630000"/>
    <x v="0"/>
    <x v="0"/>
    <x v="11"/>
    <s v="SINDH"/>
    <x v="2"/>
  </r>
  <r>
    <s v="Non Guaranteed"/>
    <x v="13"/>
    <x v="1"/>
    <s v="EU-2017/039280"/>
    <s v="GROWTH FOR RUR ADV. AND SUST."/>
    <s v=" 26.12.2018 "/>
    <s v=" 31.12.2024 "/>
    <s v="EUR"/>
    <n v="50000000"/>
    <n v="52000000.0832"/>
    <n v="59445000.314999998"/>
    <s v="  "/>
    <n v="52000000.082999997"/>
    <n v="9368528601.7779999"/>
    <s v="  "/>
    <n v="10610599189.136999"/>
    <n v="50000000"/>
    <x v="0"/>
    <x v="0"/>
    <x v="11"/>
    <m/>
    <x v="2"/>
  </r>
  <r>
    <s v="Non Guaranteed"/>
    <x v="13"/>
    <x v="1"/>
    <s v="EU-2017/039285"/>
    <s v="SUP. TO PARLIAME. DEV. IN PAK."/>
    <s v=" 31.12.2018 "/>
    <s v=" 31.12.2021 "/>
    <s v="EUR"/>
    <n v="15000000"/>
    <n v="15600000.02496"/>
    <n v="17833500.094000001"/>
    <s v="  "/>
    <n v="15600000.025"/>
    <n v="2810558580.533"/>
    <s v="  "/>
    <n v="3183179756.7410002"/>
    <n v="15000000"/>
    <x v="0"/>
    <x v="0"/>
    <x v="3"/>
    <s v="PARL-AFFAIRS"/>
    <x v="2"/>
  </r>
  <r>
    <s v="Non Guaranteed"/>
    <x v="13"/>
    <x v="1"/>
    <s v="EU-2017/039288"/>
    <s v="DEV. THRO. ENHAN. EDU. PROG."/>
    <s v=" 26.12.2018 "/>
    <s v=" 31.12.2022 "/>
    <s v="EUR"/>
    <n v="50000000"/>
    <n v="52000000.0832"/>
    <n v="48590343.256999999"/>
    <n v="22554000.083999999"/>
    <n v="21704800.035"/>
    <n v="7657835279.0930004"/>
    <n v="3986670000"/>
    <n v="4428864101.5459995"/>
    <n v="20870000"/>
    <x v="0"/>
    <x v="0"/>
    <x v="13"/>
    <s v="SINDH"/>
    <x v="2"/>
  </r>
  <r>
    <s v="Non Guaranteed"/>
    <x v="13"/>
    <x v="1"/>
    <s v="EU-BALOCH-2016"/>
    <s v="BALOCHISTAN RUR. DEV. &amp; COMMUN"/>
    <s v=" 29.06.2016 "/>
    <s v=" 31.12.2019 "/>
    <s v="EUR"/>
    <n v="46790000"/>
    <n v="48661600.07785856"/>
    <n v="55628631.294"/>
    <s v="  "/>
    <n v="48661600.078000002"/>
    <n v="8767069065.5429993"/>
    <s v="  "/>
    <n v="9929398721.1940002"/>
    <n v="46790000"/>
    <x v="0"/>
    <x v="0"/>
    <x v="11"/>
    <s v="BALOCHISTAN"/>
    <x v="2"/>
  </r>
  <r>
    <s v="Non Guaranteed"/>
    <x v="13"/>
    <x v="1"/>
    <s v="EU-SMEs-2016"/>
    <s v="INT.LAB.&amp; ENV.STAND. SMEs(ILES"/>
    <s v=" 29.06.2016 "/>
    <s v=" 31.12.2019 "/>
    <s v="EUR"/>
    <n v="12600000"/>
    <n v="13104000.020966399"/>
    <n v="14980140.079"/>
    <s v="  "/>
    <n v="13104000.021"/>
    <n v="2360869207.6479998"/>
    <s v="  "/>
    <n v="2673870995.6630001"/>
    <n v="12600000"/>
    <x v="0"/>
    <x v="0"/>
    <x v="0"/>
    <s v="MISC."/>
    <x v="2"/>
  </r>
  <r>
    <s v="Non Guaranteed"/>
    <x v="14"/>
    <x v="1"/>
    <s v="CPK-1022-01P-GR"/>
    <s v="TA TO HYDRO-ELECTRIC BOARD,AJK"/>
    <s v=" 06.07.2012 "/>
    <s v=" 31.12.2019 "/>
    <s v="EUR"/>
    <n v="350000"/>
    <n v="364000.00058240001"/>
    <n v="212960.95300000001"/>
    <s v="  "/>
    <n v="186289.33499999999"/>
    <n v="33562633.799000002"/>
    <s v="  "/>
    <n v="38012335.778999999"/>
    <n v="179124.36"/>
    <x v="0"/>
    <x v="0"/>
    <x v="1"/>
    <s v="AJK"/>
    <x v="0"/>
  </r>
  <r>
    <s v="Non Guaranteed"/>
    <x v="14"/>
    <x v="1"/>
    <s v="CPK1026"/>
    <s v="FIN AGRMNT HYDRO PWR"/>
    <s v=" 06.07.2012 "/>
    <s v=" 30.06.2022 "/>
    <s v="EUR"/>
    <n v="350000"/>
    <n v="364000.00058240001"/>
    <n v="416115.00199999998"/>
    <n v="45142.512999999999"/>
    <n v="321809.66499999998"/>
    <n v="65579700.211999997"/>
    <n v="8330997.5439999998"/>
    <n v="65665257.083999999"/>
    <n v="309432.37"/>
    <x v="0"/>
    <x v="0"/>
    <x v="1"/>
    <s v="AJK"/>
    <x v="0"/>
  </r>
  <r>
    <s v="Non Guaranteed"/>
    <x v="14"/>
    <x v="1"/>
    <s v="CPK1030-01N"/>
    <s v="HYDROPOWER TRAINING INST(HPTI)"/>
    <s v=" 17.12.2013 "/>
    <s v=" 31.12.2018 "/>
    <s v="EUR"/>
    <n v="2500000"/>
    <n v="2600000.00416"/>
    <n v="1763406.45"/>
    <s v="  "/>
    <n v="1542554.21"/>
    <n v="277912754.18199998"/>
    <s v="  "/>
    <n v="314758162.08899999"/>
    <n v="1483225.2"/>
    <x v="0"/>
    <x v="0"/>
    <x v="1"/>
    <s v="WAPDA(POWER)"/>
    <x v="0"/>
  </r>
  <r>
    <s v="Non Guaranteed"/>
    <x v="14"/>
    <x v="1"/>
    <s v="CPK-1031-02-R"/>
    <s v="WARSAK REH. HYDROPOWER PROJECT"/>
    <s v=" 22.09.2015 "/>
    <s v=" 30.06.2022 "/>
    <s v="EUR"/>
    <n v="4500000"/>
    <n v="4680000.0074880002"/>
    <n v="3999566.1719999998"/>
    <n v="102706.70600000001"/>
    <n v="3401345.1329999999"/>
    <n v="630331396.66600001"/>
    <n v="19266486.693"/>
    <n v="694044420.21500003"/>
    <n v="3270524.1609999998"/>
    <x v="0"/>
    <x v="0"/>
    <x v="1"/>
    <s v="WAPDA(POWER)"/>
    <x v="0"/>
  </r>
  <r>
    <s v="Non Guaranteed"/>
    <x v="14"/>
    <x v="1"/>
    <s v="CPK-1033-02-T"/>
    <s v="REH OF CHITRAL &amp; DAGAI HPP"/>
    <s v=" 19.07.2019 "/>
    <s v=" 31.07.2025 "/>
    <s v="EUR"/>
    <n v="200000"/>
    <n v="208000.0003328"/>
    <n v="237780.00099999999"/>
    <s v="  "/>
    <n v="208000"/>
    <n v="37474114.406999998"/>
    <s v="  "/>
    <n v="42442396.756999999"/>
    <n v="200000"/>
    <x v="0"/>
    <x v="0"/>
    <x v="1"/>
    <s v="WAPDA(WATER)"/>
    <x v="0"/>
  </r>
  <r>
    <s v="Non Guaranteed"/>
    <x v="14"/>
    <x v="1"/>
    <s v="CPK-1039-02-Z"/>
    <s v="SUSTAINABL ENERGY SECTOR REFOM"/>
    <s v=" 11.02.2020 "/>
    <s v=" 31.03.2025 "/>
    <s v="EUR"/>
    <n v="500000"/>
    <n v="520000.00083199999"/>
    <n v="594450.00300000003"/>
    <s v="  "/>
    <n v="520000.00099999999"/>
    <n v="93685286.018000007"/>
    <s v="  "/>
    <n v="106105991.891"/>
    <n v="500000"/>
    <x v="0"/>
    <x v="0"/>
    <x v="1"/>
    <m/>
    <x v="0"/>
  </r>
  <r>
    <s v="Non Guaranteed"/>
    <x v="14"/>
    <x v="1"/>
    <s v="FRANCE-2016"/>
    <s v="CAP.BUIL POLICE -COUN. TERRORI"/>
    <s v=" 24.03.2016 "/>
    <s v=" 31.12.2018 "/>
    <s v="EUR"/>
    <n v="1350000"/>
    <n v="1404000.0022464001"/>
    <n v="1605015.0079999999"/>
    <s v="  "/>
    <n v="1404000.0020000001"/>
    <n v="252950272.248"/>
    <s v="  "/>
    <n v="286486178.10699999"/>
    <n v="1350000"/>
    <x v="0"/>
    <x v="0"/>
    <x v="3"/>
    <s v="INTERIOR"/>
    <x v="0"/>
  </r>
  <r>
    <s v="Non Guaranteed"/>
    <x v="14"/>
    <x v="0"/>
    <s v="CPK101401R"/>
    <s v="CREDIT FACILITY AGREEM. FRANCE"/>
    <s v=" 02.04.2014 "/>
    <s v=" 31.12.2019 "/>
    <s v="EUR"/>
    <n v="50000000"/>
    <n v="52000000.0832"/>
    <n v="59219835.648000002"/>
    <s v="  "/>
    <n v="51803035.450000003"/>
    <n v="9333042663.3939991"/>
    <s v="  "/>
    <n v="10570408558.886"/>
    <n v="49810610.93"/>
    <x v="0"/>
    <x v="0"/>
    <x v="1"/>
    <s v="KA &amp; GB"/>
    <x v="0"/>
  </r>
  <r>
    <s v="Non Guaranteed"/>
    <x v="14"/>
    <x v="0"/>
    <s v="CPK-1022-01P"/>
    <s v="JAGRAN-II HYDROPOWER PROJECT"/>
    <s v=" 06.07.2012 "/>
    <s v=" 31.07.2022 "/>
    <s v="EUR"/>
    <n v="68000000"/>
    <n v="70720000.113151997"/>
    <n v="44712466.971000001"/>
    <n v="6507265.6009999998"/>
    <n v="33018430.984000001"/>
    <n v="7046682201.2629995"/>
    <n v="1175916968.8429999"/>
    <n v="6737410316.6379995"/>
    <n v="31748491.280000001"/>
    <x v="0"/>
    <x v="0"/>
    <x v="1"/>
    <s v="WAPDA(POWER)"/>
    <x v="0"/>
  </r>
  <r>
    <s v="Non Guaranteed"/>
    <x v="14"/>
    <x v="0"/>
    <s v="CPK1028-01-W"/>
    <s v="1ST TRANCHE OF MOHMAND DAM"/>
    <s v=" 02.04.2014 "/>
    <s v=" 31.12.2018 "/>
    <s v="EUR"/>
    <n v="11000000"/>
    <n v="11440000.018304"/>
    <n v="9756861.3049999997"/>
    <s v="  "/>
    <n v="8534894.2050000001"/>
    <n v="1537680775.835"/>
    <s v="  "/>
    <n v="1741545026.625"/>
    <n v="8206629.0300000003"/>
    <x v="0"/>
    <x v="0"/>
    <x v="1"/>
    <s v="WAPDA(POWER)"/>
    <x v="0"/>
  </r>
  <r>
    <s v="Non Guaranteed"/>
    <x v="14"/>
    <x v="0"/>
    <s v="CPK-1031-01P"/>
    <s v="WARSAK REH. HYDROPOWER PROJECT"/>
    <s v=" 22.09.2015 "/>
    <s v=" 30.06.2022 "/>
    <s v="EUR"/>
    <n v="41500000"/>
    <n v="43160000.069056004"/>
    <n v="37833729.255000003"/>
    <n v="895558.10600000003"/>
    <n v="32261639.228"/>
    <n v="5962593536.2110004"/>
    <n v="162424807.81900001"/>
    <n v="6582986970.79"/>
    <n v="31020806.899999999"/>
    <x v="0"/>
    <x v="0"/>
    <x v="1"/>
    <s v="WAPDA(POWER)"/>
    <x v="0"/>
  </r>
  <r>
    <s v="Non Guaranteed"/>
    <x v="14"/>
    <x v="0"/>
    <s v="CPK-1033-01S"/>
    <s v="REH OF CHITRAL &amp; DARGAI HYDRO"/>
    <s v=" 19.07.2019 "/>
    <s v=" 30.06.2025 "/>
    <s v="EUR"/>
    <n v="50000000"/>
    <n v="52000000.0832"/>
    <n v="59337310.917000003"/>
    <s v="  "/>
    <n v="51905797.902000003"/>
    <n v="9351556758.9860001"/>
    <s v="  "/>
    <n v="10591377235.614"/>
    <n v="49909420.979999997"/>
    <x v="0"/>
    <x v="0"/>
    <x v="1"/>
    <s v="WAPDA(WATER)"/>
    <x v="0"/>
  </r>
  <r>
    <s v="Non Guaranteed"/>
    <x v="14"/>
    <x v="0"/>
    <s v="CPK-1036-01-V"/>
    <s v="POW. TRANS. ENH. INV.PR TR4"/>
    <s v=" 20.07.2017 "/>
    <s v=" 31.10.2020 "/>
    <s v="EUR"/>
    <n v="75000000"/>
    <n v="78000000.124799997"/>
    <n v="2928890.9509999999"/>
    <s v="  "/>
    <n v="2562071.3080000002"/>
    <n v="461593044.06400001"/>
    <s v="  "/>
    <n v="522790609.62900001"/>
    <n v="2463530.1"/>
    <x v="0"/>
    <x v="0"/>
    <x v="1"/>
    <s v="NTDC"/>
    <x v="0"/>
  </r>
  <r>
    <s v="Non Guaranteed"/>
    <x v="14"/>
    <x v="0"/>
    <s v="CPK-1038-01-19"/>
    <s v="WASA FAISLABAD DRINKING WATER"/>
    <s v=" 25.04.2019 "/>
    <s v=" 25.12.2025 "/>
    <s v="EUR"/>
    <n v="94010000"/>
    <n v="97770400.156432644"/>
    <n v="111768489.59199999"/>
    <s v="  "/>
    <n v="97770400.156000003"/>
    <n v="17614707477.062"/>
    <s v="  "/>
    <n v="19950048595.415001"/>
    <n v="94010000"/>
    <x v="0"/>
    <x v="0"/>
    <x v="8"/>
    <s v="PUNJAB"/>
    <x v="0"/>
  </r>
  <r>
    <s v="Non Guaranteed"/>
    <x v="14"/>
    <x v="0"/>
    <s v="CPK-1041-01-R"/>
    <s v="REHAB. OF MANGLA HYD.POW. PLAN"/>
    <s v=" 20.07.2017 "/>
    <s v=" 01.02.2022 "/>
    <s v="EUR"/>
    <n v="90000000"/>
    <n v="93600000.149760008"/>
    <n v="73894956.653999999"/>
    <n v="2207894.199"/>
    <n v="62659018.256999999"/>
    <n v="11645840882.774"/>
    <n v="376225934"/>
    <n v="12785571677.82"/>
    <n v="60249055.920000002"/>
    <x v="0"/>
    <x v="0"/>
    <x v="1"/>
    <s v="WAPDA(POWER)"/>
    <x v="0"/>
  </r>
  <r>
    <s v="Non Guaranteed"/>
    <x v="14"/>
    <x v="0"/>
    <s v="CPK-1045"/>
    <s v="PESHAWAR SUSTAINABLE BUS RAPID"/>
    <s v=" 22.01.2019 "/>
    <s v=" 30.06.2022 "/>
    <s v="EUR"/>
    <n v="130000000"/>
    <n v="135200000.21632001"/>
    <n v="103597913.53"/>
    <n v="2526287.4190000002"/>
    <n v="88272020.049999997"/>
    <n v="16327025163.716"/>
    <n v="459481532.13499999"/>
    <n v="18011904285.918999"/>
    <n v="84876942.219999999"/>
    <x v="0"/>
    <x v="0"/>
    <x v="4"/>
    <s v="KHYBER PAKHTUNKHWA"/>
    <x v="0"/>
  </r>
  <r>
    <s v="Non Guaranteed"/>
    <x v="14"/>
    <x v="0"/>
    <s v="CPK-1051-01"/>
    <s v="KHI BUS RPD RES LINE(BRT)"/>
    <s v=" 15.03.2021 "/>
    <s v=" 15.09.2025 "/>
    <s v="EUR"/>
    <n v="65000000"/>
    <n v="67600000.108160004"/>
    <n v="77278500.408999994"/>
    <n v="3221818.8879999998"/>
    <n v="64509052.971000001"/>
    <n v="12179087182.311001"/>
    <n v="589020351.82500005"/>
    <n v="13163071231.792"/>
    <n v="62027935.450000003"/>
    <x v="0"/>
    <x v="0"/>
    <x v="4"/>
    <m/>
    <x v="0"/>
  </r>
  <r>
    <s v="Non Guaranteed"/>
    <x v="14"/>
    <x v="0"/>
    <s v="FRANCE-09"/>
    <s v="WATER TREATMENT PLANT OF LAHOR"/>
    <s v=" 11.12.2009 "/>
    <s v=" 11.12.2014 "/>
    <s v="EUR"/>
    <n v="70200000"/>
    <n v="73008000.116812795"/>
    <n v="78890764.497999996"/>
    <s v="  "/>
    <n v="69010341.302000001"/>
    <n v="12433179909.148001"/>
    <s v="  "/>
    <n v="14081559044.114"/>
    <n v="66356097.299999997"/>
    <x v="0"/>
    <x v="0"/>
    <x v="9"/>
    <s v="PUNJAB"/>
    <x v="0"/>
  </r>
  <r>
    <s v="Non Guaranteed"/>
    <x v="14"/>
    <x v="0"/>
    <s v="France-10_(B87)"/>
    <s v="WATER RESOURCES AT FAISALABAD"/>
    <s v=" 13.02.2010 "/>
    <s v=" 12.12.2017 "/>
    <s v="EUR"/>
    <n v="33440000"/>
    <n v="34777600.055644162"/>
    <n v="1584233.3810000001"/>
    <s v="  "/>
    <n v="1385821.1040000001"/>
    <n v="249675088.986"/>
    <s v="  "/>
    <n v="282776774.17199999"/>
    <n v="1332520.29"/>
    <x v="0"/>
    <x v="0"/>
    <x v="9"/>
    <s v="PUNJAB"/>
    <x v="0"/>
  </r>
  <r>
    <s v="Non Guaranteed"/>
    <x v="15"/>
    <x v="1"/>
    <s v="GAVI-10"/>
    <s v="GAVI SUPPORT FOR STRENGTHENING"/>
    <s v=" 17.08.2007 "/>
    <s v=" 31.12.2014 "/>
    <s v="USD"/>
    <n v="48863740"/>
    <n v="48863740"/>
    <n v="14662240"/>
    <s v="  "/>
    <n v="14662240"/>
    <n v="2310768173.5900002"/>
    <s v="  "/>
    <n v="2991829838.5770001"/>
    <n v="14662240"/>
    <x v="0"/>
    <x v="0"/>
    <x v="20"/>
    <s v="NHSRC"/>
    <x v="2"/>
  </r>
  <r>
    <s v="Non Guaranteed"/>
    <x v="16"/>
    <x v="1"/>
    <n v="10219"/>
    <s v="K.P EQUIPMENT BASIC HEALTH PRO"/>
    <s v=" 02.01.2006 "/>
    <s v=" 31.10.2018 "/>
    <s v="EUR"/>
    <n v="6256459.4100000001"/>
    <n v="6506717.796810749"/>
    <n v="645539.652"/>
    <s v="  "/>
    <n v="564691.08900000004"/>
    <n v="101737011.713"/>
    <s v="  "/>
    <n v="115225207.70100001"/>
    <n v="542972.19999999995"/>
    <x v="0"/>
    <x v="0"/>
    <x v="20"/>
    <s v="KHYBER PAKHTUNKHWA"/>
    <x v="0"/>
  </r>
  <r>
    <s v="Non Guaranteed"/>
    <x v="16"/>
    <x v="1"/>
    <n v="10225"/>
    <s v="STUDIES &amp; EXPERTS FUNDS VI"/>
    <s v=" 25.11.1998 "/>
    <s v=" 31.12.2014 "/>
    <s v="EUR"/>
    <n v="2556459"/>
    <n v="2658717.364253948"/>
    <n v="81275.297000000006"/>
    <s v="  "/>
    <n v="71096.231"/>
    <n v="12808982.077"/>
    <s v="  "/>
    <n v="14507184.704"/>
    <n v="68361.759999999995"/>
    <x v="0"/>
    <x v="0"/>
    <x v="3"/>
    <s v="PLANNIN &amp; DEVELOPMEN"/>
    <x v="0"/>
  </r>
  <r>
    <s v="Non Guaranteed"/>
    <x v="16"/>
    <x v="1"/>
    <n v="10226"/>
    <s v="RECON OF HEALTH INFR IN AJK-P1"/>
    <s v=" 29.09.2006 "/>
    <s v=" 31.05.2021 "/>
    <s v="EUR"/>
    <n v="19800000"/>
    <n v="20592000.032947201"/>
    <n v="1250049.33"/>
    <s v="  "/>
    <n v="1093490.8729999999"/>
    <n v="197007701.97299999"/>
    <s v="  "/>
    <n v="223126795.21700001"/>
    <n v="1051433.53"/>
    <x v="1"/>
    <x v="2"/>
    <x v="20"/>
    <s v="AJK"/>
    <x v="0"/>
  </r>
  <r>
    <s v="Non Guaranteed"/>
    <x v="16"/>
    <x v="1"/>
    <n v="10227"/>
    <s v="HIV/AIDS, BLOOD SAFETY"/>
    <s v=" 28.11.2006 "/>
    <s v=" 31.12.2013 "/>
    <s v="EUR"/>
    <n v="7000000"/>
    <n v="7280000.0116480002"/>
    <n v="8322300.0439999998"/>
    <s v="  "/>
    <n v="7280000.0120000001"/>
    <n v="1311594004.2490001"/>
    <s v="  "/>
    <n v="1485483886.4790001"/>
    <n v="7000000"/>
    <x v="0"/>
    <x v="0"/>
    <x v="20"/>
    <s v="PROVINCIAL M/OHEALTH"/>
    <x v="0"/>
  </r>
  <r>
    <s v="Non Guaranteed"/>
    <x v="16"/>
    <x v="1"/>
    <n v="10229"/>
    <s v="NORTHERN AREA HEALTH DEV(NAHD)"/>
    <s v=" 02.02.2007 "/>
    <s v=" 31.12.2017 "/>
    <s v="EUR"/>
    <n v="3000000"/>
    <n v="3120000.0049920003"/>
    <n v="9773.65"/>
    <s v="  "/>
    <n v="8549.58"/>
    <n v="1540326.63"/>
    <s v="  "/>
    <n v="1744541.666"/>
    <n v="8220.75"/>
    <x v="0"/>
    <x v="0"/>
    <x v="20"/>
    <s v="KA &amp; GB"/>
    <x v="0"/>
  </r>
  <r>
    <s v="Non Guaranteed"/>
    <x v="16"/>
    <x v="1"/>
    <n v="10230"/>
    <s v="K.P TB CONTROL PROGRAM (P-II)"/>
    <s v=" 23.12.2010 "/>
    <s v=" 31.12.2017 "/>
    <s v="EUR"/>
    <n v="8000000"/>
    <n v="8320000.0133119998"/>
    <n v="269616.79399999999"/>
    <s v="  "/>
    <n v="235849.495"/>
    <n v="42491591.038000003"/>
    <s v="  "/>
    <n v="48125085.655000001"/>
    <n v="226778.36"/>
    <x v="0"/>
    <x v="0"/>
    <x v="20"/>
    <s v="KHYBER PAKHTUNKHWA"/>
    <x v="0"/>
  </r>
  <r>
    <s v="Non Guaranteed"/>
    <x v="16"/>
    <x v="1"/>
    <n v="10231"/>
    <s v="MEDIUM SIZED HYDRO PEWER PROJ"/>
    <s v=" 15.07.2011 "/>
    <s v=" 30.12.2016 "/>
    <s v="EUR"/>
    <n v="950000"/>
    <n v="988000.00158080005"/>
    <n v="1054324.3600000001"/>
    <s v="  "/>
    <n v="922278.85499999998"/>
    <n v="166161458.053"/>
    <s v="  "/>
    <n v="188190985.69600001"/>
    <n v="886806.59"/>
    <x v="0"/>
    <x v="0"/>
    <x v="1"/>
    <s v="WAPDA(POWER)"/>
    <x v="0"/>
  </r>
  <r>
    <s v="Non Guaranteed"/>
    <x v="16"/>
    <x v="1"/>
    <n v="10268"/>
    <s v="SOCIAL HEALTH PROTECTION IN KP"/>
    <s v=" 02.10.2013 "/>
    <s v=" 30.06.2022 "/>
    <s v="EUR"/>
    <n v="9000000"/>
    <n v="9360000.0149760004"/>
    <n v="3485530.7719999999"/>
    <n v="2098410.605"/>
    <n v="974309.65"/>
    <n v="549319447.48500001"/>
    <n v="419158324.86799997"/>
    <n v="198807868.48100001"/>
    <n v="936836.2"/>
    <x v="0"/>
    <x v="0"/>
    <x v="20"/>
    <s v="KHYBER PAKHTUNKHWA"/>
    <x v="0"/>
  </r>
  <r>
    <s v="Non Guaranteed"/>
    <x v="16"/>
    <x v="1"/>
    <n v="10269"/>
    <s v="SOCIAL HEALTH PROTECTION (GB)"/>
    <s v=" 09.04.2014 "/>
    <s v=" 31.05.2022 "/>
    <s v="EUR"/>
    <n v="1000000"/>
    <n v="1040000.001664"/>
    <n v="763532.46100000001"/>
    <n v="78337.936000000002"/>
    <n v="593784.94299999997"/>
    <n v="120332671.588"/>
    <n v="14373821.727"/>
    <n v="121161808.23800001"/>
    <n v="570947.06000000006"/>
    <x v="0"/>
    <x v="0"/>
    <x v="20"/>
    <s v="KA &amp; GB"/>
    <x v="0"/>
  </r>
  <r>
    <s v="Non Guaranteed"/>
    <x v="16"/>
    <x v="1"/>
    <n v="200566380"/>
    <s v="SAFE BLOOD TRANSFUSION PROJ"/>
    <s v=" 22.12.2009 "/>
    <s v=" 31.12.2019 "/>
    <s v="EUR"/>
    <n v="15000000"/>
    <n v="15600000.02496"/>
    <n v="457899.98700000002"/>
    <s v="  "/>
    <n v="400551.75699999998"/>
    <n v="72165011.348000005"/>
    <s v="  "/>
    <n v="81732579.729000002"/>
    <n v="385145.92"/>
    <x v="0"/>
    <x v="0"/>
    <x v="20"/>
    <s v="PROVINCIAL M/OHEALTH"/>
    <x v="0"/>
  </r>
  <r>
    <s v="Non Guaranteed"/>
    <x v="16"/>
    <x v="1"/>
    <n v="200866533"/>
    <s v="LIVELIHOOD SUPPORT &amp; PROM."/>
    <s v=" 11.06.2010 "/>
    <s v=" 31.05.2018 "/>
    <s v="EUR"/>
    <n v="14860399.4"/>
    <n v="15454815.400727706"/>
    <n v="6164.53"/>
    <s v="  "/>
    <n v="5392.473"/>
    <n v="971529.53200000001"/>
    <s v="  "/>
    <n v="1100333.9909999999"/>
    <n v="5185.07"/>
    <x v="0"/>
    <x v="0"/>
    <x v="11"/>
    <s v="PPAF"/>
    <x v="0"/>
  </r>
  <r>
    <s v="Non Guaranteed"/>
    <x v="16"/>
    <x v="1"/>
    <n v="200870261"/>
    <s v="CAPACITY BUILDING MEASURESNRSP"/>
    <s v=" 17.12.2013 "/>
    <s v=" 30.07.2021 "/>
    <s v="EUR"/>
    <n v="1000000"/>
    <n v="1040000.001664"/>
    <n v="45771.925000000003"/>
    <n v="45196.5"/>
    <n v="456.74700000000001"/>
    <n v="7213652.727"/>
    <n v="7333129.9060000004"/>
    <n v="93199.259000000005"/>
    <n v="439.18"/>
    <x v="0"/>
    <x v="0"/>
    <x v="3"/>
    <s v="NRSP"/>
    <x v="0"/>
  </r>
  <r>
    <s v="Non Guaranteed"/>
    <x v="16"/>
    <x v="1"/>
    <n v="200966150"/>
    <s v="REPRODUCTIVE HEALTH, PHASE-I"/>
    <s v=" 30.11.2011 "/>
    <s v=" 30.12.2017 "/>
    <s v="EUR"/>
    <n v="8000000"/>
    <n v="8320000.0133119998"/>
    <n v="7133.4"/>
    <s v="  "/>
    <n v="6240"/>
    <n v="1124223.432"/>
    <s v="  "/>
    <n v="1273271.9029999999"/>
    <n v="6000"/>
    <x v="0"/>
    <x v="0"/>
    <x v="20"/>
    <s v="GREEN STAR"/>
    <x v="0"/>
  </r>
  <r>
    <s v="Non Guaranteed"/>
    <x v="16"/>
    <x v="1"/>
    <n v="201067099"/>
    <s v="REPRODUCTIVE HEALTH, PHASE-II"/>
    <s v=" 30.11.2011 "/>
    <s v=" 30.12.2017 "/>
    <s v="EUR"/>
    <n v="4000000"/>
    <n v="4160000.0066559999"/>
    <n v="47556.023999999998"/>
    <s v="  "/>
    <n v="41600.021000000001"/>
    <n v="7494826.6289999997"/>
    <s v="  "/>
    <n v="8488483.5960000008"/>
    <n v="40000.019999999997"/>
    <x v="0"/>
    <x v="0"/>
    <x v="20"/>
    <s v="GREEN STAR"/>
    <x v="0"/>
  </r>
  <r>
    <s v="Non Guaranteed"/>
    <x v="16"/>
    <x v="1"/>
    <n v="201366228"/>
    <s v="SOCIAL HEALTH PROTECTION(P-II)"/>
    <s v=" 25.07.2019 "/>
    <s v=" 31.12.2023 "/>
    <s v="EUR"/>
    <n v="2600000"/>
    <n v="2704000.0043263999"/>
    <n v="3091140.0159999998"/>
    <n v="27610.42"/>
    <n v="2679819.0890000002"/>
    <n v="487163487.292"/>
    <n v="4479789.3509999998"/>
    <n v="546817042.46599996"/>
    <n v="2576749.12"/>
    <x v="0"/>
    <x v="0"/>
    <x v="20"/>
    <s v="GILGIT BALTISTAN"/>
    <x v="0"/>
  </r>
  <r>
    <s v="Non Guaranteed"/>
    <x v="16"/>
    <x v="1"/>
    <n v="201367408"/>
    <s v="REPRODUCTIVE HEALTH, EXTPH-II"/>
    <s v=" 22.01.2014 "/>
    <s v=" 31.12.2018 "/>
    <s v="EUR"/>
    <n v="2500000"/>
    <n v="2600000.00416"/>
    <n v="1731058.7390000001"/>
    <s v="  "/>
    <n v="1514257.7860000001"/>
    <n v="272814756.921"/>
    <s v="  "/>
    <n v="308984277.213"/>
    <n v="1456017.1"/>
    <x v="0"/>
    <x v="0"/>
    <x v="20"/>
    <s v="GREEN STAR"/>
    <x v="0"/>
  </r>
  <r>
    <s v="Non Guaranteed"/>
    <x v="16"/>
    <x v="1"/>
    <n v="201567486"/>
    <s v="LIVELIHOOD SUPPORT &amp; PROM. P-2"/>
    <s v=" 18.08.2017 "/>
    <s v=" 31.05.2022 "/>
    <s v="EUR"/>
    <n v="10000000"/>
    <n v="10400000.01664"/>
    <n v="4751278.3739999998"/>
    <n v="1332646.246"/>
    <n v="2934773.977"/>
    <n v="748801196.11300004"/>
    <n v="238429814.708"/>
    <n v="598840583.22300005"/>
    <n v="2821898.05"/>
    <x v="0"/>
    <x v="0"/>
    <x v="11"/>
    <s v="PPAF"/>
    <x v="0"/>
  </r>
  <r>
    <s v="Non Guaranteed"/>
    <x v="16"/>
    <x v="1"/>
    <s v="10224(GTZ)"/>
    <s v="K.P EDU. SECTOR DEV. PROGRAM."/>
    <s v=" 14.12.2004 "/>
    <s v=" 31.12.2013 "/>
    <s v="EUR"/>
    <n v="4600000"/>
    <n v="4784000.0076544005"/>
    <n v="4275773.0609999998"/>
    <s v="  "/>
    <n v="3740267.446"/>
    <n v="673861586.34500003"/>
    <s v="  "/>
    <n v="763201512.80799997"/>
    <n v="3596411"/>
    <x v="0"/>
    <x v="0"/>
    <x v="13"/>
    <s v="KHYBER PAKHTUNKHWA"/>
    <x v="0"/>
  </r>
  <r>
    <s v="Non Guaranteed"/>
    <x v="16"/>
    <x v="1"/>
    <s v="201365675-GERM"/>
    <s v="REGIONAL INFRASTRUC. FUND, KP"/>
    <s v=" 18.09.2015 "/>
    <s v=" 31.05.2022 "/>
    <s v="EUR"/>
    <n v="10000000"/>
    <n v="10400000.01664"/>
    <n v="6970715.716"/>
    <n v="903590.24899999995"/>
    <n v="5246976.642"/>
    <n v="1098584392.618"/>
    <n v="169209167.59799999"/>
    <n v="1070645500.267"/>
    <n v="5045169.84"/>
    <x v="0"/>
    <x v="0"/>
    <x v="11"/>
    <s v="KHYBER PAKHTUNKHWA"/>
    <x v="0"/>
  </r>
  <r>
    <s v="Non Guaranteed"/>
    <x v="16"/>
    <x v="1"/>
    <s v="201468990-GERM"/>
    <s v="REINTEG. &amp; REHAB. OF TDPS,FATA"/>
    <s v=" 18.09.2015 "/>
    <s v=" 30.11.2021 "/>
    <s v="EUR"/>
    <n v="10000000"/>
    <n v="10400000.01664"/>
    <n v="617029.473"/>
    <n v="75949.86"/>
    <n v="470990.25"/>
    <n v="97243809.185000002"/>
    <n v="13164912.179"/>
    <n v="96105553.085999995"/>
    <n v="452875.24"/>
    <x v="0"/>
    <x v="0"/>
    <x v="21"/>
    <s v="SRSP"/>
    <x v="0"/>
  </r>
  <r>
    <s v="Non Guaranteed"/>
    <x v="16"/>
    <x v="1"/>
    <s v="BMZ-201366228"/>
    <s v="SOCIAL HEALTH PROTECTION (PII)"/>
    <s v=" 25.07.2019 "/>
    <s v=" 30.12.2023 "/>
    <s v="EUR"/>
    <n v="9400000"/>
    <n v="9776000.0156415999"/>
    <n v="11175660.059"/>
    <n v="139424.31200000001"/>
    <n v="9653155.3509999998"/>
    <n v="1761283377.1340001"/>
    <n v="22903133.609999999"/>
    <n v="1969726195.6210001"/>
    <n v="9281880.1300000008"/>
    <x v="0"/>
    <x v="0"/>
    <x v="20"/>
    <s v="KHYBER PAKHTUNKHWA"/>
    <x v="0"/>
  </r>
  <r>
    <s v="Non Guaranteed"/>
    <x v="16"/>
    <x v="1"/>
    <s v="BMZ-201770106"/>
    <s v="PROMOTING SUSTAINABLE URBAN DE"/>
    <s v=" 18.02.2020 "/>
    <s v=" 31.12.2023 "/>
    <s v="EUR"/>
    <n v="5500000"/>
    <n v="5720000.0091519998"/>
    <n v="6413960.977"/>
    <n v="530314.03899999999"/>
    <n v="5128013.8710000003"/>
    <n v="1010839877.957"/>
    <n v="93131631.015000001"/>
    <n v="1046371148.659"/>
    <n v="4930782.5599999996"/>
    <x v="0"/>
    <x v="0"/>
    <x v="9"/>
    <s v="KHYBER PAKHTUNKHWA"/>
    <x v="0"/>
  </r>
  <r>
    <s v="Non Guaranteed"/>
    <x v="16"/>
    <x v="1"/>
    <s v="BMZ-201867068"/>
    <s v="DEV OF HYDROPOWER &amp; RE ENER-II"/>
    <s v=" 13.12.2019 "/>
    <s v=" 13.12.2034 "/>
    <s v="EUR"/>
    <n v="12500000"/>
    <n v="13000000.0208"/>
    <n v="14861250.079"/>
    <n v="309855.245"/>
    <n v="12692254.868000001"/>
    <n v="2342132150.4439998"/>
    <n v="62487081.254000001"/>
    <n v="2589854403.8169999"/>
    <n v="12204091.199999999"/>
    <x v="0"/>
    <x v="0"/>
    <x v="1"/>
    <s v="SINDH"/>
    <x v="0"/>
  </r>
  <r>
    <s v="Non Guaranteed"/>
    <x v="16"/>
    <x v="1"/>
    <s v="BMZNO.200870261"/>
    <s v="CAP.BUILD. MEASU. MICROFINANCE"/>
    <s v=" 08.12.2016 "/>
    <s v=" 30.09.2021 "/>
    <s v="EUR"/>
    <n v="1000000"/>
    <n v="1040000.001664"/>
    <n v="959854.29500000004"/>
    <n v="35525.324000000001"/>
    <n v="808013.67"/>
    <n v="151272981.15700001"/>
    <n v="6053519.9450000003"/>
    <n v="164875176.51899999"/>
    <n v="776936.22"/>
    <x v="0"/>
    <x v="0"/>
    <x v="5"/>
    <s v="PMIC"/>
    <x v="0"/>
  </r>
  <r>
    <s v="Non Guaranteed"/>
    <x v="16"/>
    <x v="1"/>
    <s v="GERM-2012"/>
    <s v="HYDRO POW &amp; REN. ENER IN KPK"/>
    <s v=" 22.06.2012 "/>
    <s v=" 30.06.2022 "/>
    <s v="EUR"/>
    <n v="10000000"/>
    <n v="10400000.01664"/>
    <n v="3596384.1060000001"/>
    <n v="492965.56800000003"/>
    <n v="2691213.6830000002"/>
    <n v="566789926.46399999"/>
    <n v="88276810.952000007"/>
    <n v="549142109.11199999"/>
    <n v="2587705.46"/>
    <x v="0"/>
    <x v="0"/>
    <x v="1"/>
    <s v="PPAF"/>
    <x v="0"/>
  </r>
  <r>
    <s v="Non Guaranteed"/>
    <x v="16"/>
    <x v="1"/>
    <s v="GERMANY-2015-01"/>
    <s v="RECON OF HEALTH INFR IN AJK-P2"/>
    <s v=" 27.05.2015 "/>
    <s v=" 28.02.2022 "/>
    <s v="EUR"/>
    <n v="8000000"/>
    <n v="8320000.0133119998"/>
    <n v="1789444.311"/>
    <n v="245437.4"/>
    <n v="1343723.443"/>
    <n v="282016319.60600001"/>
    <n v="42009118.545999996"/>
    <n v="274186747.14200002"/>
    <n v="1292041.77"/>
    <x v="0"/>
    <x v="2"/>
    <x v="20"/>
    <s v="AJK"/>
    <x v="0"/>
  </r>
  <r>
    <s v="Non Guaranteed"/>
    <x v="16"/>
    <x v="1"/>
    <s v="KFW-GLACMON2016"/>
    <s v="GLACIER MON. ENERGY &amp; WAT. SEC"/>
    <s v=" 29.06.2016 "/>
    <s v=" 31.05.2021 "/>
    <s v="EUR"/>
    <n v="6000000"/>
    <n v="6240000.0099840006"/>
    <n v="6805109.733"/>
    <s v="  "/>
    <n v="5952825.3820000002"/>
    <n v="1072484899.211"/>
    <s v="  "/>
    <n v="1214673924.3310001"/>
    <n v="5723870.5499999998"/>
    <x v="0"/>
    <x v="0"/>
    <x v="14"/>
    <s v="WAPDA(WATER)"/>
    <x v="0"/>
  </r>
  <r>
    <s v="Non Guaranteed"/>
    <x v="16"/>
    <x v="1"/>
    <s v="RAHA-III-2016"/>
    <s v="REF. AFF. HOST. AREA -RAHA-III"/>
    <s v=" 29.03.2016 "/>
    <s v=" 28.02.2021 "/>
    <s v="EUR"/>
    <n v="7500000"/>
    <n v="7800000.01248"/>
    <n v="1986040.7919999999"/>
    <s v="  "/>
    <n v="1737305.422"/>
    <n v="312999913.64999998"/>
    <s v="  "/>
    <n v="354497143.69700003"/>
    <n v="1670485.98"/>
    <x v="0"/>
    <x v="0"/>
    <x v="22"/>
    <s v="U.N.H.C.R"/>
    <x v="0"/>
  </r>
  <r>
    <s v="Non Guaranteed"/>
    <x v="16"/>
    <x v="1"/>
    <s v="RHIV-2016-GERM"/>
    <s v="REPRODUCTIVE HEALTH-IV"/>
    <s v=" 29.03.2016 "/>
    <s v=" 31.12.2021 "/>
    <s v="EUR"/>
    <n v="7500000"/>
    <n v="7800000.01248"/>
    <n v="88749.293000000005"/>
    <s v="  "/>
    <n v="77634.17"/>
    <n v="13986883.43"/>
    <s v="  "/>
    <n v="15841251.096000001"/>
    <n v="74648.240000000005"/>
    <x v="0"/>
    <x v="0"/>
    <x v="20"/>
    <s v="NGO"/>
    <x v="0"/>
  </r>
  <r>
    <s v="Non Guaranteed"/>
    <x v="16"/>
    <x v="1"/>
    <s v="SBTP-2016-GERM"/>
    <s v="SAFE BLOOD TRANSFU. PROG-PH-II"/>
    <s v=" 29.03.2016 "/>
    <s v=" 30.04.2022 "/>
    <s v="EUR"/>
    <n v="10000000"/>
    <n v="10400000.01664"/>
    <n v="6673188.5199999996"/>
    <n v="3891045.4840000002"/>
    <n v="2257630.236"/>
    <n v="1051694123.757"/>
    <n v="681785968.98199999"/>
    <n v="460669413.63499999"/>
    <n v="2170798.2999999998"/>
    <x v="0"/>
    <x v="0"/>
    <x v="20"/>
    <s v="NHSRC"/>
    <x v="0"/>
  </r>
  <r>
    <s v="Non Guaranteed"/>
    <x v="16"/>
    <x v="0"/>
    <n v="200465039"/>
    <s v="NORTHERN AREA HEALTH DEV(NAHD)"/>
    <s v=" 02.02.2007 "/>
    <s v=" 31.10.2017 "/>
    <s v="EUR"/>
    <n v="4500000"/>
    <n v="4680000.0074880002"/>
    <n v="57224.847999999998"/>
    <s v="  "/>
    <n v="50057.904000000002"/>
    <n v="9018632.7960000001"/>
    <s v="  "/>
    <n v="10214314.530999999"/>
    <n v="48132.6"/>
    <x v="0"/>
    <x v="0"/>
    <x v="20"/>
    <s v="KA &amp; GB"/>
    <x v="0"/>
  </r>
  <r>
    <s v="Non Guaranteed"/>
    <x v="16"/>
    <x v="0"/>
    <s v="200365882(NR)"/>
    <s v="SUB-STATION GHAKKAR"/>
    <s v=" 15.07.2004 "/>
    <s v=" 30.06.2013 "/>
    <s v="EUR"/>
    <n v="41747060.159999996"/>
    <n v="43416942.635867104"/>
    <n v="9560321.784"/>
    <s v="  "/>
    <n v="8362969.6519999998"/>
    <n v="1506706158.714"/>
    <s v="  "/>
    <n v="1706463824.3069999"/>
    <n v="8041316.96"/>
    <x v="0"/>
    <x v="0"/>
    <x v="1"/>
    <s v="PEPCO"/>
    <x v="0"/>
  </r>
  <r>
    <s v="Non Guaranteed"/>
    <x v="16"/>
    <x v="0"/>
    <s v="200866533-1"/>
    <s v="LIVELIHOOD SUPP. &amp; COMM. INFRA"/>
    <s v=" 11.06.2010 "/>
    <s v=" 30.06.2018 "/>
    <s v="EUR"/>
    <n v="16701660.859999999"/>
    <n v="17369727.322191563"/>
    <n v="112718.409"/>
    <s v="  "/>
    <n v="98601.35"/>
    <n v="17764414.690000001"/>
    <s v="  "/>
    <n v="20119603.848000001"/>
    <n v="94808.99"/>
    <x v="0"/>
    <x v="0"/>
    <x v="11"/>
    <s v="PPAF"/>
    <x v="0"/>
  </r>
  <r>
    <s v="Non Guaranteed"/>
    <x v="16"/>
    <x v="0"/>
    <s v="201165745-GERM"/>
    <s v="REHAB. OF WARSAK HYD.POW PLANT"/>
    <s v=" 21.09.2015 "/>
    <s v=" 30.06.2022 "/>
    <s v="EUR"/>
    <n v="40000000"/>
    <n v="41600000.06656"/>
    <n v="47214561.248000003"/>
    <n v="5948980.199"/>
    <n v="35805835.141000003"/>
    <n v="7441012114.21"/>
    <n v="1072369351.5599999"/>
    <n v="7306180090.3879995"/>
    <n v="34428687.579999998"/>
    <x v="0"/>
    <x v="0"/>
    <x v="1"/>
    <s v="WAPDA(WATER)"/>
    <x v="0"/>
  </r>
  <r>
    <s v="Non Guaranteed"/>
    <x v="16"/>
    <x v="0"/>
    <s v="BMZNO.201565092"/>
    <s v="PROMOTION OF RENEWABL  ENG EFF"/>
    <s v=" 17.07.2020 "/>
    <s v=" 31.12.2021 "/>
    <s v="EUR"/>
    <n v="27000000"/>
    <n v="28080000.044927999"/>
    <n v="32100300.170000002"/>
    <n v="187704.473"/>
    <n v="27907611.620999999"/>
    <n v="5059005444.96"/>
    <n v="33505253.831"/>
    <n v="5694547706.9049997"/>
    <n v="26834241.899999999"/>
    <x v="0"/>
    <x v="0"/>
    <x v="1"/>
    <s v="NTDC"/>
    <x v="0"/>
  </r>
  <r>
    <s v="Non Guaranteed"/>
    <x v="16"/>
    <x v="0"/>
    <s v="GERM-1"/>
    <s v="KEYAL KHWAR HYDROPOWER PROJ"/>
    <s v=" 11.11.2008 "/>
    <s v=" 31.12.2021 "/>
    <s v="EUR"/>
    <n v="97080115.359999999"/>
    <n v="100963320.13594131"/>
    <n v="101112404.896"/>
    <n v="335585.76199999999"/>
    <n v="88151857.284999996"/>
    <n v="15935309147.07"/>
    <n v="56067580.990999997"/>
    <n v="17987385075.634998"/>
    <n v="84761401.099999994"/>
    <x v="0"/>
    <x v="0"/>
    <x v="1"/>
    <s v="WAPDA(POWER)"/>
    <x v="0"/>
  </r>
  <r>
    <s v="Non Guaranteed"/>
    <x v="16"/>
    <x v="0"/>
    <s v="GERM-2"/>
    <s v="SUBSTATION GHAZI ROAD"/>
    <s v=" 11.12.2008 "/>
    <s v=" 31.01.2021 "/>
    <s v="EUR"/>
    <n v="11291104.59"/>
    <n v="11742748.792388398"/>
    <n v="2128257.784"/>
    <s v="  "/>
    <n v="1861710.898"/>
    <n v="335413303.26800001"/>
    <s v="  "/>
    <n v="379882079.13499999"/>
    <n v="1790106.63"/>
    <x v="0"/>
    <x v="0"/>
    <x v="1"/>
    <s v="PEPCO"/>
    <x v="0"/>
  </r>
  <r>
    <s v="Non Guaranteed"/>
    <x v="16"/>
    <x v="0"/>
    <s v="KFW-2013"/>
    <s v="HARPO HYDROPOW PROJ GILGIT-BAL"/>
    <s v=" 24.12.2013 "/>
    <s v=" 30.12.2023 "/>
    <s v="EUR"/>
    <n v="20000000"/>
    <n v="20800000.03328"/>
    <n v="23373353.241"/>
    <s v="  "/>
    <n v="20446031.862"/>
    <n v="3683639115.1630001"/>
    <s v="  "/>
    <n v="4172012476.0040002"/>
    <n v="19659645.989999998"/>
    <x v="0"/>
    <x v="0"/>
    <x v="1"/>
    <s v="WAPDA(POWER)"/>
    <x v="0"/>
  </r>
  <r>
    <s v="Non Guaranteed"/>
    <x v="17"/>
    <x v="1"/>
    <s v="TF-0A4166-MDTF"/>
    <s v="FATA RURAL LIVELIHOODS &amp; COMM"/>
    <s v=" 30.03.2017 "/>
    <s v=" 31.08.2021 "/>
    <s v="USD"/>
    <n v="966879.76"/>
    <n v="966879.76"/>
    <s v="  "/>
    <n v="-285499.95"/>
    <n v="285499.95"/>
    <s v="  "/>
    <n v="-46929055.748999998"/>
    <n v="58256260.251999997"/>
    <n v="285499.95"/>
    <x v="0"/>
    <x v="0"/>
    <x v="11"/>
    <s v="FATA"/>
    <x v="2"/>
  </r>
  <r>
    <s v="Non Guaranteed"/>
    <x v="17"/>
    <x v="1"/>
    <s v="TF0A6558-PK"/>
    <s v="PAK PART FOR IMP NUTRITIO MDTF"/>
    <s v=" 02.02.2018 "/>
    <s v=" 31.08.2021 "/>
    <s v="USD"/>
    <n v="3653385.86"/>
    <n v="3653385.86"/>
    <n v="-595782.15"/>
    <n v="-595782.15"/>
    <s v="  "/>
    <n v="-93895232.284999996"/>
    <n v="-97931693.967999995"/>
    <s v="  "/>
    <s v="  "/>
    <x v="0"/>
    <x v="0"/>
    <x v="20"/>
    <s v="KHYBER PAKHTUNKHWA"/>
    <x v="2"/>
  </r>
  <r>
    <s v="Non Guaranteed"/>
    <x v="17"/>
    <x v="1"/>
    <s v="TF0A7171-MDTF"/>
    <s v="DIGITAL JOBS IN KPK PROJECT"/>
    <s v=" 17.10.2018 "/>
    <s v=" 31.05.2022 "/>
    <s v="USD"/>
    <n v="2000000"/>
    <n v="2000000"/>
    <n v="91797.03"/>
    <n v="91797.03"/>
    <s v="  "/>
    <n v="14467206.604"/>
    <n v="16452268"/>
    <s v="  "/>
    <s v="  "/>
    <x v="0"/>
    <x v="0"/>
    <x v="17"/>
    <s v="KHYBER PAKHTUNKHWA"/>
    <x v="2"/>
  </r>
  <r>
    <s v="Non Guaranteed"/>
    <x v="17"/>
    <x v="1"/>
    <s v="TF0B3081-MDTF"/>
    <s v="DIGITAL JOBS IN KPK PRO ADD FI"/>
    <s v=" 29.06.2020 "/>
    <s v=" 31.05.2022 "/>
    <s v="USD"/>
    <n v="2990000"/>
    <n v="2990000"/>
    <n v="1746060"/>
    <n v="1746060"/>
    <s v="  "/>
    <n v="275178954.72899997"/>
    <n v="313378771.23900002"/>
    <s v="  "/>
    <s v="  "/>
    <x v="0"/>
    <x v="0"/>
    <x v="17"/>
    <s v="KHYBER PAKHTUNKHWA"/>
    <x v="2"/>
  </r>
  <r>
    <s v="Non Guaranteed"/>
    <x v="17"/>
    <x v="1"/>
    <s v="TF0B3385-PAK"/>
    <s v="GOVRNC &amp; POL PROJ IN KPK"/>
    <s v=" 15.07.2020 "/>
    <s v=" 30.06.2022 "/>
    <s v="USD"/>
    <n v="8000000"/>
    <n v="8000000"/>
    <n v="8000000"/>
    <n v="4700000"/>
    <n v="3300000"/>
    <n v="1260799536"/>
    <n v="827747824.10800004"/>
    <n v="673364947.46399999"/>
    <n v="3300000"/>
    <x v="0"/>
    <x v="0"/>
    <x v="3"/>
    <s v="KHYBER PAKHTUNKHWA"/>
    <x v="2"/>
  </r>
  <r>
    <s v="Non Guaranteed"/>
    <x v="17"/>
    <x v="1"/>
    <s v="TF0B3385-PK"/>
    <s v="KP/FATA/BALO M DONORS T FUND G"/>
    <s v=" 15.07.2020 "/>
    <s v=" 30.06.2022 "/>
    <s v="USD"/>
    <n v="8000000"/>
    <n v="8000000"/>
    <n v="8000000"/>
    <s v="  "/>
    <n v="8000000"/>
    <n v="1260799536"/>
    <s v="  "/>
    <n v="1632399872.6400001"/>
    <n v="8000000"/>
    <x v="0"/>
    <x v="0"/>
    <x v="3"/>
    <s v="KHYBER PAKHTUNKHWA"/>
    <x v="2"/>
  </r>
  <r>
    <s v="Non Guaranteed"/>
    <x v="17"/>
    <x v="1"/>
    <s v="TF0B6208-PAK"/>
    <s v="SINDH ERLY LERN ENHMNT CLAS TR"/>
    <s v=" 11.08.2021 "/>
    <s v=" 30.04.2026 "/>
    <s v="USD"/>
    <n v="29987500"/>
    <n v="29987500"/>
    <s v="  "/>
    <n v="450940"/>
    <n v="29536560"/>
    <s v="  "/>
    <n v="81802230"/>
    <n v="6026934597.7779999"/>
    <n v="29536560"/>
    <x v="0"/>
    <x v="0"/>
    <x v="13"/>
    <s v="SINDH"/>
    <x v="2"/>
  </r>
  <r>
    <s v="Non Guaranteed"/>
    <x v="17"/>
    <x v="1"/>
    <s v="TF-2589"/>
    <s v="PAK COMM SUPPORT PRJ CASA1000"/>
    <s v=" 27.07.2020 "/>
    <s v=" 31.03.2022 "/>
    <s v="USD"/>
    <n v="2000000"/>
    <n v="2000000"/>
    <n v="193292"/>
    <n v="193292"/>
    <s v="  "/>
    <n v="30462807.989"/>
    <n v="34386531"/>
    <s v="  "/>
    <s v="  "/>
    <x v="0"/>
    <x v="0"/>
    <x v="3"/>
    <s v="FATA"/>
    <x v="2"/>
  </r>
  <r>
    <s v="Non Guaranteed"/>
    <x v="17"/>
    <x v="1"/>
    <s v="TF-2594"/>
    <s v="PAK COMM. SUPPORT PROJECT2"/>
    <s v=" 27.07.2020 "/>
    <s v=" 30.04.2022 "/>
    <s v="USD"/>
    <n v="9400000"/>
    <n v="9400000"/>
    <n v="9400000"/>
    <n v="6813671"/>
    <n v="2586329"/>
    <n v="1481439454.8"/>
    <n v="1192749272"/>
    <n v="527740391.27600002"/>
    <n v="2586329"/>
    <x v="0"/>
    <x v="0"/>
    <x v="3"/>
    <s v="FATA"/>
    <x v="2"/>
  </r>
  <r>
    <s v="Non Guaranteed"/>
    <x v="17"/>
    <x v="1"/>
    <s v="TF-2595"/>
    <s v="PAK COMM SUPPORT PROJECT"/>
    <s v=" 27.07.2020 "/>
    <s v=" 31.03.2022 "/>
    <s v="USD"/>
    <n v="3600000"/>
    <n v="3600000"/>
    <n v="3600000"/>
    <n v="1010115"/>
    <n v="2589885"/>
    <n v="567359791.20000005"/>
    <n v="170680647"/>
    <n v="528465993.01899999"/>
    <n v="2589885"/>
    <x v="0"/>
    <x v="0"/>
    <x v="3"/>
    <s v="FATA"/>
    <x v="2"/>
  </r>
  <r>
    <s v="Non Guaranteed"/>
    <x v="17"/>
    <x v="1"/>
    <s v="TF-99866"/>
    <s v="CAP BUILDING OF I.C.M"/>
    <s v=" 09.06.2011 "/>
    <s v=" 09.06.2016 "/>
    <s v="USD"/>
    <n v="368604.61"/>
    <n v="368604.61"/>
    <n v="-43"/>
    <s v="  "/>
    <n v="-43"/>
    <n v="-6776.7979999999998"/>
    <s v="  "/>
    <n v="-8774.1489999999994"/>
    <n v="-43"/>
    <x v="0"/>
    <x v="0"/>
    <x v="3"/>
    <s v="ICM"/>
    <x v="2"/>
  </r>
  <r>
    <s v="Non Guaranteed"/>
    <x v="17"/>
    <x v="1"/>
    <s v="TF-A0709"/>
    <s v="PAK READINESS PREP. PROPOSAL"/>
    <s v=" 12.06.2015 "/>
    <s v=" 31.07.2022 "/>
    <s v="USD"/>
    <n v="7814000"/>
    <n v="7814000"/>
    <n v="3013141.65"/>
    <n v="63504.75"/>
    <n v="2949636.9"/>
    <n v="474870949.278"/>
    <n v="10940604.392999999"/>
    <n v="601873362.48699999"/>
    <n v="2949636.9"/>
    <x v="0"/>
    <x v="0"/>
    <x v="0"/>
    <s v="MISC."/>
    <x v="2"/>
  </r>
  <r>
    <s v="Non Guaranteed"/>
    <x v="17"/>
    <x v="1"/>
    <s v="TF-A2189"/>
    <s v="NATIONAL IMMUNIZATION SUPP. PR"/>
    <s v=" 31.08.2016 "/>
    <s v=" 31.12.2021 "/>
    <s v="USD"/>
    <n v="79600000"/>
    <n v="79600000"/>
    <n v="27910000"/>
    <n v="13814920"/>
    <n v="14095080"/>
    <n v="4398614381.2200003"/>
    <n v="2319056411"/>
    <n v="2876100849.6059999"/>
    <n v="14095080"/>
    <x v="0"/>
    <x v="0"/>
    <x v="20"/>
    <s v="NHSRC"/>
    <x v="2"/>
  </r>
  <r>
    <s v="Non Guaranteed"/>
    <x v="17"/>
    <x v="1"/>
    <s v="TF-A3301-MDTF"/>
    <s v="FATA GOVERNANCE &amp; POLICY PROGR"/>
    <s v=" 18.01.2017 "/>
    <s v=" 30.06.2022 "/>
    <s v="USD"/>
    <n v="5000000"/>
    <n v="5000000"/>
    <n v="1883028.45"/>
    <n v="1483598.66"/>
    <n v="399429.79"/>
    <n v="296765174.50400001"/>
    <n v="254129593"/>
    <n v="81503642.290999994"/>
    <n v="399429.79"/>
    <x v="0"/>
    <x v="0"/>
    <x v="3"/>
    <s v="FATA"/>
    <x v="2"/>
  </r>
  <r>
    <s v="Non Guaranteed"/>
    <x v="17"/>
    <x v="1"/>
    <s v="TF-A3352-MDTF"/>
    <s v="GOVERN &amp; POLICY PROJ BALOCHIST"/>
    <s v=" 18.01.2017 "/>
    <s v=" 30.06.2022 "/>
    <s v="USD"/>
    <n v="16000000"/>
    <n v="16000000"/>
    <n v="5632799.0899999999"/>
    <n v="4160200.71"/>
    <n v="1472598.38"/>
    <n v="887728809.88199997"/>
    <n v="726392372.62899995"/>
    <n v="300483675.995"/>
    <n v="1472598.38"/>
    <x v="0"/>
    <x v="0"/>
    <x v="3"/>
    <s v="BALOCHISTAN"/>
    <x v="2"/>
  </r>
  <r>
    <s v="Non Guaranteed"/>
    <x v="17"/>
    <x v="1"/>
    <s v="TF-A4613-MDTF"/>
    <s v="CENT. &amp; SOUTH ASIA TRANMIS. PR"/>
    <s v=" 12.09.2017 "/>
    <s v=" 30.06.2020 "/>
    <s v="USD"/>
    <n v="600000"/>
    <n v="600000"/>
    <n v="600000"/>
    <s v="  "/>
    <n v="600000"/>
    <n v="94559965.200000003"/>
    <s v="  "/>
    <n v="122429990.448"/>
    <n v="600000"/>
    <x v="0"/>
    <x v="0"/>
    <x v="1"/>
    <s v="NTDC"/>
    <x v="2"/>
  </r>
  <r>
    <s v="Non Guaranteed"/>
    <x v="17"/>
    <x v="1"/>
    <s v="TF-A5202"/>
    <s v="SINDH MULTI SECT ACT. FOR NUTR"/>
    <s v=" 08.11.2017 "/>
    <s v=" 31.08.2021 "/>
    <s v="USD"/>
    <n v="2961895.41"/>
    <n v="2961895.41"/>
    <n v="-606536.42000000004"/>
    <n v="-606536.42000000004"/>
    <s v="  "/>
    <n v="-95590104.613000005"/>
    <n v="-99699427.155000001"/>
    <s v="  "/>
    <s v="  "/>
    <x v="0"/>
    <x v="0"/>
    <x v="20"/>
    <s v="SINDH"/>
    <x v="2"/>
  </r>
  <r>
    <s v="Non Guaranteed"/>
    <x v="17"/>
    <x v="1"/>
    <s v="TF-B2123-PK"/>
    <s v="BALOCH LIVELIHOOD ENTREPREN-ii"/>
    <s v=" 26.03.2021 "/>
    <s v=" 30.06.2024 "/>
    <s v="USD"/>
    <n v="15000000"/>
    <n v="15000000"/>
    <n v="9649138"/>
    <n v="5059596"/>
    <n v="4589542"/>
    <n v="1520703589.1500001"/>
    <n v="1053513127"/>
    <n v="936495972.03400004"/>
    <n v="4589542"/>
    <x v="0"/>
    <x v="0"/>
    <x v="15"/>
    <s v="BALOCHISTAN"/>
    <x v="2"/>
  </r>
  <r>
    <s v="Non Guaranteed"/>
    <x v="17"/>
    <x v="1"/>
    <s v="TF-B3039"/>
    <s v="NATIONAL IMMUNIZATION SUP PROJ"/>
    <s v=" 17.06.2021 "/>
    <s v=" 30.06.2022 "/>
    <s v="USD"/>
    <n v="8100000"/>
    <n v="8100000"/>
    <n v="8100000"/>
    <n v="1311178.05"/>
    <n v="6788821.9500000002"/>
    <n v="1276559530.2"/>
    <n v="245168336"/>
    <n v="1385259010.819"/>
    <n v="6788821.9500000002"/>
    <x v="0"/>
    <x v="0"/>
    <x v="20"/>
    <s v="NHSRC"/>
    <x v="2"/>
  </r>
  <r>
    <s v="Non Guaranteed"/>
    <x v="17"/>
    <x v="1"/>
    <s v="TFB3319-PK"/>
    <s v="GLOBL PTRSHP FOR EDU FND"/>
    <s v=" 25.11.2020 "/>
    <s v=" 30.06.2022 "/>
    <s v="USD"/>
    <n v="19850000"/>
    <n v="19850000"/>
    <n v="12500391.73"/>
    <n v="8734849.7300000004"/>
    <n v="3765542"/>
    <n v="1970061011.625"/>
    <n v="1610908085.5090001"/>
    <n v="768358785.153"/>
    <n v="3765542"/>
    <x v="0"/>
    <x v="0"/>
    <x v="13"/>
    <s v="EDUCATION"/>
    <x v="2"/>
  </r>
  <r>
    <s v="Non Guaranteed"/>
    <x v="17"/>
    <x v="1"/>
    <s v="TFB7208"/>
    <s v="SINDH EARLY LEARNING ENHNCEMET"/>
    <s v=" 29.11.2021 "/>
    <s v=" 30.04.2026 "/>
    <s v="USD"/>
    <n v="24775000"/>
    <n v="24775000"/>
    <s v="  "/>
    <n v="75000"/>
    <n v="24700000"/>
    <s v="  "/>
    <n v="15134880"/>
    <n v="5040034606.776"/>
    <n v="24700000"/>
    <x v="0"/>
    <x v="0"/>
    <x v="13"/>
    <s v="SINDH"/>
    <x v="2"/>
  </r>
  <r>
    <s v="Non Guaranteed"/>
    <x v="17"/>
    <x v="1"/>
    <s v="TF-OA3361-MDTF"/>
    <s v="GOVERNANCE &amp; POLICY PROJ IN KP"/>
    <s v=" 23.05.2017 "/>
    <s v=" 30.06.2022 "/>
    <s v="USD"/>
    <n v="10000000"/>
    <n v="10000000"/>
    <n v="971.22"/>
    <s v="  "/>
    <n v="971.22"/>
    <n v="153064.21599999999"/>
    <s v="  "/>
    <n v="198177.42600000001"/>
    <n v="971.22"/>
    <x v="0"/>
    <x v="0"/>
    <x v="3"/>
    <s v="KHYBER PAKHTUNKHWA"/>
    <x v="2"/>
  </r>
  <r>
    <s v="Non Guaranteed"/>
    <x v="17"/>
    <x v="1"/>
    <s v="TFOB4840"/>
    <s v="ADD. FINANCING FOR FATA TDPs"/>
    <s v=" 25.02.2021 "/>
    <s v=" 30.06.2022 "/>
    <s v="USD"/>
    <n v="1300000"/>
    <n v="1300000"/>
    <n v="1300000"/>
    <n v="1300000"/>
    <s v="  "/>
    <n v="204879924.59999999"/>
    <n v="204267440"/>
    <s v="  "/>
    <s v="  "/>
    <x v="0"/>
    <x v="0"/>
    <x v="3"/>
    <s v="KHYBER PAKHTUNKHWA"/>
    <x v="2"/>
  </r>
  <r>
    <s v="Non Guaranteed"/>
    <x v="17"/>
    <x v="1"/>
    <s v="TFOB4841"/>
    <s v="ADDT. FINANCING FOR FATA TDPs"/>
    <s v=" 25.02.2021 "/>
    <s v=" 30.06.2022 "/>
    <s v="USD"/>
    <n v="10700000"/>
    <n v="10700000"/>
    <n v="9400000"/>
    <n v="9400000"/>
    <s v="  "/>
    <n v="1481439454.8"/>
    <n v="1477010720"/>
    <s v="  "/>
    <s v="  "/>
    <x v="0"/>
    <x v="0"/>
    <x v="3"/>
    <s v="KHYBER PAKHTUNKHWA"/>
    <x v="2"/>
  </r>
  <r>
    <s v="Non Guaranteed"/>
    <x v="17"/>
    <x v="0"/>
    <s v="7956-PAK"/>
    <s v="KARACHI PORT IMPROVEMENT PROJ."/>
    <s v=" 24.01.2011 "/>
    <s v=" 30.06.2018 "/>
    <s v="USD"/>
    <n v="115800000"/>
    <n v="115800000"/>
    <n v="9319627.3499999996"/>
    <s v="  "/>
    <n v="9319627.3499999996"/>
    <n v="1468772729.822"/>
    <s v="  "/>
    <n v="1901669812.3989999"/>
    <n v="9319627.3499999996"/>
    <x v="0"/>
    <x v="0"/>
    <x v="4"/>
    <s v="KPT"/>
    <x v="2"/>
  </r>
  <r>
    <s v="Non Guaranteed"/>
    <x v="17"/>
    <x v="0"/>
    <s v="8600-PAK"/>
    <s v="PAK PUNJAB JOBS AND COMPT.PROG"/>
    <s v=" 17.06.2016 "/>
    <s v=" 31.12.2021 "/>
    <s v="USD"/>
    <n v="100000000"/>
    <n v="100000000"/>
    <n v="3090.31"/>
    <s v="  "/>
    <n v="3090.31"/>
    <n v="487032.67700000003"/>
    <s v="  "/>
    <n v="630577.70600000001"/>
    <n v="3090.31"/>
    <x v="0"/>
    <x v="0"/>
    <x v="11"/>
    <s v="PUNJAB"/>
    <x v="2"/>
  </r>
  <r>
    <s v="Non Guaranteed"/>
    <x v="17"/>
    <x v="0"/>
    <s v="8620-PAK"/>
    <s v="3RD PUNJAB EDUCATION SEC PROJ"/>
    <s v=" 31.08.2016 "/>
    <s v=" 30.06.2022 "/>
    <s v="USD"/>
    <n v="300000000"/>
    <n v="300000000"/>
    <n v="36041879"/>
    <n v="28351879"/>
    <n v="7690000"/>
    <n v="5680198039.9709997"/>
    <n v="5057374075.1219997"/>
    <n v="1569144377.575"/>
    <n v="7690000"/>
    <x v="1"/>
    <x v="1"/>
    <x v="13"/>
    <s v="PUNJAB"/>
    <x v="2"/>
  </r>
  <r>
    <s v="Non Guaranteed"/>
    <x v="17"/>
    <x v="0"/>
    <s v="8646-PAK"/>
    <s v="TARBELA 4TH EXT HYDPOW PROJ"/>
    <s v=" 18.01.2017 "/>
    <s v=" 31.07.2022 "/>
    <s v="USD"/>
    <n v="390000000"/>
    <n v="390000000"/>
    <n v="353400244.95999998"/>
    <n v="15227586.470000001"/>
    <n v="338172658.49000001"/>
    <n v="55695858108.482002"/>
    <n v="2675476840.04"/>
    <n v="69004125581.175995"/>
    <n v="338172658.49000001"/>
    <x v="0"/>
    <x v="0"/>
    <x v="1"/>
    <s v="WAPDA(WATER)"/>
    <x v="2"/>
  </r>
  <r>
    <s v="Non Guaranteed"/>
    <x v="17"/>
    <x v="0"/>
    <s v="8799-PAK"/>
    <s v="ADD.FIN.PUNJAB IRR.AGR.PROD."/>
    <s v=" 29.12.2017 "/>
    <s v=" 31.12.2021 "/>
    <s v="USD"/>
    <n v="130000000"/>
    <n v="130000000"/>
    <n v="58168487.32"/>
    <n v="28000000"/>
    <n v="30168487.32"/>
    <n v="9167350227.8600006"/>
    <n v="4542215200"/>
    <n v="6155879357.3640003"/>
    <n v="30168487.32"/>
    <x v="0"/>
    <x v="0"/>
    <x v="10"/>
    <s v="PUNJAB"/>
    <x v="2"/>
  </r>
  <r>
    <s v="Non Guaranteed"/>
    <x v="17"/>
    <x v="0"/>
    <s v="8809-PAK"/>
    <s v="PUNJAB AGRIC. &amp; RUR. TRANSFORM"/>
    <s v=" 02.02.2018 "/>
    <s v=" 30.06.2023 "/>
    <s v="USD"/>
    <n v="300000000"/>
    <n v="300000000"/>
    <n v="163285000"/>
    <n v="21432000"/>
    <n v="141853000"/>
    <n v="25733706529.470001"/>
    <n v="3833001731"/>
    <n v="28945102391.700001"/>
    <n v="141853000"/>
    <x v="1"/>
    <x v="1"/>
    <x v="10"/>
    <s v="PUNJAB"/>
    <x v="2"/>
  </r>
  <r>
    <s v="Non Guaranteed"/>
    <x v="17"/>
    <x v="0"/>
    <s v="8814-PAK"/>
    <s v="NATIONAL TRANS. MODER. 1 PROJ."/>
    <s v=" 13.06.2018 "/>
    <s v=" 31.01.2024 "/>
    <s v="USD"/>
    <n v="425000000"/>
    <n v="425000000"/>
    <n v="419779516.63999999"/>
    <n v="30821407.449999999"/>
    <n v="388958109.19"/>
    <n v="66157227475.251999"/>
    <n v="5436257611.3599997"/>
    <n v="79366895988.005997"/>
    <n v="388958109.19"/>
    <x v="0"/>
    <x v="0"/>
    <x v="1"/>
    <s v="NTDC"/>
    <x v="2"/>
  </r>
  <r>
    <s v="Non Guaranteed"/>
    <x v="17"/>
    <x v="0"/>
    <s v="8994-PK"/>
    <s v="KARACHI WATER &amp; SEWERAGE PRO"/>
    <s v=" 26.11.2019 "/>
    <s v=" 30.06.2025 "/>
    <s v="USD"/>
    <n v="40000000"/>
    <n v="40000000"/>
    <n v="36915000"/>
    <n v="5299320"/>
    <n v="31615680"/>
    <n v="5817801858.9300003"/>
    <n v="952512212"/>
    <n v="6451179000.6780005"/>
    <n v="31615680"/>
    <x v="0"/>
    <x v="0"/>
    <x v="9"/>
    <s v="FINANCE"/>
    <x v="2"/>
  </r>
  <r>
    <s v="Non Guaranteed"/>
    <x v="17"/>
    <x v="0"/>
    <s v="8995-PK"/>
    <s v="KARACHI MOBILITY PROJECT"/>
    <s v=" 26.11.2019 "/>
    <s v=" 31.12.2025 "/>
    <s v="USD"/>
    <n v="382000000"/>
    <n v="382000000"/>
    <n v="378045000"/>
    <n v="195358.46"/>
    <n v="377849641.54000002"/>
    <n v="59579870073.389999"/>
    <n v="36263383.086999997"/>
    <n v="77100213340.871002"/>
    <n v="377849641.54000002"/>
    <x v="0"/>
    <x v="0"/>
    <x v="4"/>
    <s v="FINANCE"/>
    <x v="2"/>
  </r>
  <r>
    <s v="Non Guaranteed"/>
    <x v="17"/>
    <x v="0"/>
    <s v="8998-PK"/>
    <s v="COMPETITIVE &amp; LIVABLE CITY KHI"/>
    <s v=" 26.11.2019 "/>
    <s v=" 30.06.2024 "/>
    <s v="USD"/>
    <n v="230000000"/>
    <n v="230000000"/>
    <n v="215482007.33000001"/>
    <n v="28554806"/>
    <n v="186927201.33000001"/>
    <n v="33959951857.251999"/>
    <n v="4765197470"/>
    <n v="38142492455.504997"/>
    <n v="186927201.33000001"/>
    <x v="0"/>
    <x v="0"/>
    <x v="9"/>
    <s v="SINDH"/>
    <x v="2"/>
  </r>
  <r>
    <s v="Non Guaranteed"/>
    <x v="17"/>
    <x v="0"/>
    <s v="9164-PK"/>
    <s v="KPK HYDRO &amp; RENEW ENERGY DEV"/>
    <s v=" 15.10.2020 "/>
    <s v=" 30.11.2027 "/>
    <s v="USD"/>
    <n v="200000000"/>
    <n v="200000000"/>
    <n v="199374619.34"/>
    <n v="506448.09"/>
    <n v="198868171.25"/>
    <n v="31421428444.256001"/>
    <n v="88378560.329999998"/>
    <n v="40579047177.581001"/>
    <n v="198868171.25"/>
    <x v="0"/>
    <x v="0"/>
    <x v="1"/>
    <s v="FINANCE"/>
    <x v="2"/>
  </r>
  <r>
    <s v="Non Guaranteed"/>
    <x v="17"/>
    <x v="0"/>
    <s v="9170-PK"/>
    <s v="PNJB RES IMP&amp;DIGI EFF(PRIDE)"/>
    <s v=" 16.12.2020 "/>
    <s v=" 25.08.2025 "/>
    <s v="USD"/>
    <n v="304000000"/>
    <n v="304000000"/>
    <n v="273240000"/>
    <n v="53748339"/>
    <n v="219491661"/>
    <n v="43062608152.080002"/>
    <n v="10371520437"/>
    <n v="44787269932.742996"/>
    <n v="219491661"/>
    <x v="1"/>
    <x v="1"/>
    <x v="5"/>
    <s v="PUNJAB"/>
    <x v="2"/>
  </r>
  <r>
    <s v="Non Guaranteed"/>
    <x v="17"/>
    <x v="0"/>
    <s v="9177-PK"/>
    <s v="SOLID WAST EMG&amp;EFF PRO(SWEEP)"/>
    <s v=" 25.02.2021 "/>
    <s v=" 30.06.2025 "/>
    <s v="USD"/>
    <n v="100000000"/>
    <n v="100000000"/>
    <n v="99170000"/>
    <n v="822351"/>
    <n v="98347649"/>
    <n v="15629186248.139999"/>
    <n v="143547864"/>
    <n v="20067836212.755001"/>
    <n v="98347649"/>
    <x v="0"/>
    <x v="0"/>
    <x v="3"/>
    <s v="SINDH"/>
    <x v="2"/>
  </r>
  <r>
    <s v="Non Guaranteed"/>
    <x v="17"/>
    <x v="0"/>
    <s v="9318-PAK"/>
    <s v="ELECTRIC DIS EFFCNY IMP PRO"/>
    <s v=" 23.12.2021 "/>
    <s v=" 31.12.2027 "/>
    <s v="USD"/>
    <n v="195000000"/>
    <n v="195000000"/>
    <s v="  "/>
    <s v="  "/>
    <n v="195000000"/>
    <s v="  "/>
    <s v="  "/>
    <n v="39789746895.599998"/>
    <n v="195000000"/>
    <x v="0"/>
    <x v="0"/>
    <x v="1"/>
    <s v="WAPDA(POWER)"/>
    <x v="2"/>
  </r>
  <r>
    <s v="Non Guaranteed"/>
    <x v="18"/>
    <x v="1"/>
    <s v="D5640-PK"/>
    <s v="STRENGTH INSTITU FOR REFUGEE"/>
    <s v=" 26.03.2021 "/>
    <s v=" 28.02.2025 "/>
    <s v="SDR"/>
    <n v="15100000"/>
    <n v="20049478.128681559"/>
    <n v="21538942.000999998"/>
    <s v="  "/>
    <n v="20049478.129000001"/>
    <n v="3394536010.0370002"/>
    <s v="  "/>
    <n v="4091095692.9699998"/>
    <n v="15100000"/>
    <x v="0"/>
    <x v="0"/>
    <x v="15"/>
    <s v="GRANTS (F.G. PROJS)"/>
    <x v="2"/>
  </r>
  <r>
    <s v="Non Guaranteed"/>
    <x v="18"/>
    <x v="1"/>
    <s v="D5650-PK"/>
    <s v="BALOCH LIVELIHOOD ENTREPRENEUR"/>
    <s v=" 26.03.2021 "/>
    <s v=" 30.06.2024 "/>
    <s v="SDR"/>
    <n v="10600000"/>
    <n v="14074468.090332752"/>
    <n v="15120052"/>
    <s v="  "/>
    <n v="14074468.09"/>
    <n v="2382919318.3039999"/>
    <s v="  "/>
    <n v="2871894989.7670002"/>
    <n v="10600000"/>
    <x v="0"/>
    <x v="0"/>
    <x v="15"/>
    <s v="BALOCHISTAN"/>
    <x v="2"/>
  </r>
  <r>
    <s v="Non Guaranteed"/>
    <x v="18"/>
    <x v="1"/>
    <s v="D679-PK"/>
    <s v="BALOCH HUM CAP INV PROJ"/>
    <s v=" 29.03.2021 "/>
    <s v=" 30.06.2025 "/>
    <s v="SDR"/>
    <n v="11000000"/>
    <n v="14605580.093741534"/>
    <n v="14689650.562999999"/>
    <s v="  "/>
    <n v="13673829.832"/>
    <n v="2315088076.6690001"/>
    <s v="  "/>
    <n v="2790144759.4899998"/>
    <n v="10298264.58"/>
    <x v="0"/>
    <x v="0"/>
    <x v="15"/>
    <s v="BALOCHISTAN"/>
    <x v="2"/>
  </r>
  <r>
    <s v="Non Guaranteed"/>
    <x v="18"/>
    <x v="1"/>
    <s v="D680-PK"/>
    <s v="KPK HUMAN CAP INVEST PROJECT"/>
    <s v=" 30.03.2021 "/>
    <s v=" 30.06.2025 "/>
    <s v="SDR"/>
    <n v="45800000"/>
    <n v="60812324.390305661"/>
    <n v="62908630.824000001"/>
    <s v="  "/>
    <n v="58558364.555"/>
    <n v="9914396569.1310005"/>
    <s v="  "/>
    <n v="11948833355.261"/>
    <n v="44102459.880000003"/>
    <x v="0"/>
    <x v="0"/>
    <x v="15"/>
    <s v="KHYBER PAKHTUNKHWA"/>
    <x v="2"/>
  </r>
  <r>
    <s v="Non Guaranteed"/>
    <x v="18"/>
    <x v="0"/>
    <s v="4947-PAK"/>
    <s v="SINDH SKILLS DEVELOPMENT PROJE"/>
    <s v=" 21.10.2011 "/>
    <s v=" 30.06.2018 "/>
    <s v="SDR"/>
    <n v="13400000"/>
    <n v="17792252.114194233"/>
    <n v="1330605.2"/>
    <s v="  "/>
    <n v="1238591.007"/>
    <n v="209703302.41999999"/>
    <s v="  "/>
    <n v="252734475.285"/>
    <n v="932828.48"/>
    <x v="0"/>
    <x v="0"/>
    <x v="13"/>
    <s v="SINDH"/>
    <x v="2"/>
  </r>
  <r>
    <s v="Non Guaranteed"/>
    <x v="18"/>
    <x v="0"/>
    <s v="5042-PAK"/>
    <s v="SOCIAL SAFETY NET PROJECT"/>
    <s v=" 26.03.2012 "/>
    <s v=" 31.12.2016 "/>
    <s v="SDR"/>
    <n v="96700000"/>
    <n v="128396326.8240733"/>
    <n v="12269.58"/>
    <s v="  "/>
    <n v="11421.111999999999"/>
    <n v="1933685.074"/>
    <s v="  "/>
    <n v="2330477.7599999998"/>
    <n v="8601.66"/>
    <x v="1"/>
    <x v="1"/>
    <x v="6"/>
    <s v="BISP"/>
    <x v="2"/>
  </r>
  <r>
    <s v="Non Guaranteed"/>
    <x v="18"/>
    <x v="0"/>
    <s v="5079-PAK"/>
    <s v="TARBELA 4TH EXTEN. HYDPOW PROJ"/>
    <s v=" 12.04.2012 "/>
    <s v=" 31.07.2022 "/>
    <s v="SDR"/>
    <n v="201800000"/>
    <n v="267946005.71973106"/>
    <n v="94304202.180999994"/>
    <n v="15582773.379000001"/>
    <n v="72767773.821999997"/>
    <n v="14862336794.01"/>
    <n v="2881166612.717"/>
    <n v="14848263089.888"/>
    <n v="54804089.046999998"/>
    <x v="0"/>
    <x v="0"/>
    <x v="1"/>
    <s v="WAPDA(POWER)"/>
    <x v="2"/>
  </r>
  <r>
    <s v="Non Guaranteed"/>
    <x v="18"/>
    <x v="0"/>
    <s v="5153-PAK"/>
    <s v="PUNJAB CITIES GOVERNANCE IMPRO"/>
    <s v=" 10.12.2012 "/>
    <s v=" 30.06.2018 "/>
    <s v="SDR"/>
    <n v="99500000"/>
    <n v="132114110.84793478"/>
    <n v="2814858.6579999998"/>
    <s v="  "/>
    <n v="2620205.1660000002"/>
    <n v="443621561.18900001"/>
    <s v="  "/>
    <n v="534652822.33600003"/>
    <n v="1973372.96"/>
    <x v="1"/>
    <x v="1"/>
    <x v="3"/>
    <s v="PUNJAB"/>
    <x v="2"/>
  </r>
  <r>
    <s v="Non Guaranteed"/>
    <x v="18"/>
    <x v="0"/>
    <s v="5409-PAK"/>
    <s v="ELEC TRANSM&amp;TRADE PR CASA-1000"/>
    <s v=" 11.05.2015 "/>
    <s v=" 31.03.2023 "/>
    <s v="SDR"/>
    <n v="78300000"/>
    <n v="103965174.66726929"/>
    <n v="65278712.897"/>
    <n v="41750486.506999999"/>
    <n v="21416105.182999998"/>
    <n v="10287921366.358999"/>
    <n v="7144927424.8690004"/>
    <n v="4369955921.6059999"/>
    <n v="16129257.140000001"/>
    <x v="0"/>
    <x v="0"/>
    <x v="1"/>
    <s v="WAPDA(POWER)"/>
    <x v="2"/>
  </r>
  <r>
    <s v="Non Guaranteed"/>
    <x v="18"/>
    <x v="0"/>
    <s v="5494-PAK"/>
    <s v="SINDH AGRICULTURAL GROWTH PROJ"/>
    <s v=" 25.08.2014 "/>
    <s v=" 30.09.2021 "/>
    <s v="SDR"/>
    <n v="49400000"/>
    <n v="65592332.420984708"/>
    <n v="12505040.419"/>
    <n v="766204.68799999997"/>
    <n v="10923793.713"/>
    <n v="1970793644.7590001"/>
    <n v="126643185"/>
    <n v="2228999933.2020001"/>
    <n v="8227111.1500000004"/>
    <x v="0"/>
    <x v="0"/>
    <x v="10"/>
    <s v="SINDH"/>
    <x v="2"/>
  </r>
  <r>
    <s v="Non Guaranteed"/>
    <x v="18"/>
    <x v="0"/>
    <s v="5497-PAK"/>
    <s v="DASU HYDROPOWER STAGE I PROJEC"/>
    <s v=" 25.08.2014 "/>
    <s v=" 25.08.2022 "/>
    <s v="SDR"/>
    <n v="122800000"/>
    <n v="163051385.04649639"/>
    <n v="175164376.005"/>
    <s v="  "/>
    <n v="163051385.046"/>
    <n v="27605895498.845001"/>
    <s v="  "/>
    <n v="33270632522.959"/>
    <n v="122800000"/>
    <x v="0"/>
    <x v="0"/>
    <x v="1"/>
    <s v="WAPDA(WATER)"/>
    <x v="2"/>
  </r>
  <r>
    <s v="Non Guaranteed"/>
    <x v="18"/>
    <x v="0"/>
    <s v="5498-PAK"/>
    <s v="DASU HYDROPOWER PROJ STAGEI"/>
    <s v=" 25.08.2014 "/>
    <s v=" 31.07.2022 "/>
    <s v="SDR"/>
    <n v="256900000"/>
    <n v="341106684.18929094"/>
    <n v="84271375.491999999"/>
    <n v="35026798.160999998"/>
    <n v="44646493.523999996"/>
    <n v="13281163889.815001"/>
    <n v="6403224400.9040003"/>
    <n v="9110116292.7049999"/>
    <n v="33624917.710000001"/>
    <x v="0"/>
    <x v="0"/>
    <x v="1"/>
    <s v="WAPDA(WATER)"/>
    <x v="2"/>
  </r>
  <r>
    <s v="Non Guaranteed"/>
    <x v="18"/>
    <x v="0"/>
    <s v="5536-PAK"/>
    <s v="ENHA. NUTRI. FOR MOTH &amp; CHILDR"/>
    <s v=" 31.10.2014 "/>
    <s v=" 30.10.2019 "/>
    <s v="SDR"/>
    <n v="23130292.25"/>
    <n v="30711939.640820373"/>
    <n v="-372948.136"/>
    <n v="-369910.00199999998"/>
    <s v="  "/>
    <n v="-58776604.577"/>
    <n v="-64845184.300999999"/>
    <s v="  "/>
    <s v="  "/>
    <x v="0"/>
    <x v="0"/>
    <x v="20"/>
    <s v="SINDH"/>
    <x v="2"/>
  </r>
  <r>
    <s v="Non Guaranteed"/>
    <x v="18"/>
    <x v="0"/>
    <s v="5556-PAK"/>
    <s v="SINDH WATER SEC. IMP PROJ PH-I"/>
    <s v=" 11.03.2015 "/>
    <s v=" 30.04.2022 "/>
    <s v="SDR"/>
    <n v="79251392.709999993"/>
    <n v="105228414.8878608"/>
    <n v="-1369659.7379999999"/>
    <n v="-1348055.058"/>
    <s v="  "/>
    <n v="-215858295.34599999"/>
    <n v="-235707339.38699999"/>
    <s v="  "/>
    <s v="  "/>
    <x v="0"/>
    <x v="0"/>
    <x v="8"/>
    <m/>
    <x v="2"/>
  </r>
  <r>
    <s v="Non Guaranteed"/>
    <x v="18"/>
    <x v="0"/>
    <s v="5604-PAK"/>
    <s v="SINDH IRR. AGR. PROD. ENH. PRO"/>
    <s v=" 09.07.2015 "/>
    <s v=" 30.06.2022 "/>
    <s v="SDR"/>
    <n v="132700000"/>
    <n v="176196407.13086379"/>
    <n v="60813452.435999997"/>
    <n v="48927274.038999997"/>
    <n v="9143960.0989999995"/>
    <n v="9584196576.7000008"/>
    <n v="9291282699"/>
    <n v="1865824912.7030001"/>
    <n v="6886652.9400000004"/>
    <x v="0"/>
    <x v="0"/>
    <x v="10"/>
    <s v="SINDH"/>
    <x v="2"/>
  </r>
  <r>
    <s v="Non Guaranteed"/>
    <x v="18"/>
    <x v="0"/>
    <s v="5630-PAK"/>
    <s v="PUNJAB SKILLS DEVELOPMENT"/>
    <s v=" 04.06.2015 "/>
    <s v=" 31.01.2021 "/>
    <s v="SDR"/>
    <n v="36300000"/>
    <n v="48198414.309347063"/>
    <n v="2229860.2799999998"/>
    <n v="-386885.70600000001"/>
    <n v="2443066.2340000002"/>
    <n v="351425850.755"/>
    <n v="-68324065.878999993"/>
    <n v="498507626.12900001"/>
    <n v="1839963.11"/>
    <x v="0"/>
    <x v="0"/>
    <x v="13"/>
    <s v="PUNJAB"/>
    <x v="2"/>
  </r>
  <r>
    <s v="Non Guaranteed"/>
    <x v="18"/>
    <x v="0"/>
    <s v="5684-PAK"/>
    <s v="SINDH BARRAGES IMP. PROJ"/>
    <s v=" 26.08.2015 "/>
    <s v=" 31.12.2021 "/>
    <s v="SDR"/>
    <n v="77556769.849999994"/>
    <n v="102978328.5323685"/>
    <n v="10129405.578"/>
    <n v="10102635.378"/>
    <s v="  "/>
    <n v="1596393731.651"/>
    <n v="1629331168.977"/>
    <s v="  "/>
    <s v="  "/>
    <x v="0"/>
    <x v="0"/>
    <x v="8"/>
    <s v="SINDH"/>
    <x v="2"/>
  </r>
  <r>
    <s v="Non Guaranteed"/>
    <x v="18"/>
    <x v="0"/>
    <s v="5686-PAK"/>
    <s v="DISAS&amp;CLIMATE RESILLENCE IMP"/>
    <s v=" 30.07.2015 "/>
    <s v=" 30.04.2022 "/>
    <s v="SDR"/>
    <n v="83160707.370000005"/>
    <n v="110419124.74043064"/>
    <n v="33824623.658"/>
    <n v="33007012.377999999"/>
    <n v="354323.592"/>
    <n v="5330758726.6700001"/>
    <n v="5608870563.533"/>
    <n v="72299723.364999995"/>
    <n v="266854.14"/>
    <x v="0"/>
    <x v="0"/>
    <x v="14"/>
    <s v="PUNJAB"/>
    <x v="2"/>
  </r>
  <r>
    <s v="Non Guaranteed"/>
    <x v="18"/>
    <x v="0"/>
    <s v="5786-PAK"/>
    <s v="NATION. IMMUNIZATION SUPP PROJ"/>
    <s v=" 31.08.2016 "/>
    <s v=" 31.12.2021 "/>
    <s v="SDR"/>
    <n v="36100000"/>
    <n v="47932858.307642668"/>
    <n v="13634708.387"/>
    <n v="9816688.4169999994"/>
    <n v="3540912.122"/>
    <n v="2148829251.053"/>
    <n v="1642393096.223"/>
    <n v="722523062.10800004"/>
    <n v="2666791.2599999998"/>
    <x v="1"/>
    <x v="1"/>
    <x v="20"/>
    <s v="NHSRC"/>
    <x v="2"/>
  </r>
  <r>
    <s v="Non Guaranteed"/>
    <x v="18"/>
    <x v="0"/>
    <s v="5885-PAK"/>
    <s v="BALOCH. INTEG. WAT.RES M&amp;D PRJ"/>
    <s v=" 31.08.2016 "/>
    <s v=" 31.10.2022 "/>
    <s v="SDR"/>
    <n v="77557400"/>
    <n v="102979165.23294088"/>
    <n v="82433805.817000002"/>
    <n v="20535457.061999999"/>
    <n v="57002428.137999997"/>
    <n v="12991563015.656"/>
    <n v="3826086599.6950002"/>
    <n v="11631344554.051001"/>
    <n v="42930626.890000001"/>
    <x v="0"/>
    <x v="0"/>
    <x v="8"/>
    <s v="BALOCHISTAN"/>
    <x v="2"/>
  </r>
  <r>
    <s v="Non Guaranteed"/>
    <x v="18"/>
    <x v="0"/>
    <s v="5888-PAK"/>
    <s v="SINDH RESILIENCE PROJECT"/>
    <s v=" 31.08.2016 "/>
    <s v=" 28.02.2022 "/>
    <s v="USD"/>
    <n v="100000000"/>
    <n v="100000000"/>
    <n v="17867372.210000001"/>
    <n v="17867372.210000001"/>
    <s v="  "/>
    <n v="2815896823.9879999"/>
    <n v="2904535713.9530001"/>
    <s v="  "/>
    <s v="  "/>
    <x v="0"/>
    <x v="0"/>
    <x v="3"/>
    <s v="SINDH"/>
    <x v="2"/>
  </r>
  <r>
    <s v="Non Guaranteed"/>
    <x v="18"/>
    <x v="0"/>
    <s v="5973-PAK"/>
    <s v="NATIONAL SOCIAL PROTEC. PROGRA"/>
    <s v=" 30.03.2017 "/>
    <s v=" 30.06.2022 "/>
    <s v="SDR"/>
    <n v="74400000"/>
    <n v="98786832.63403365"/>
    <n v="10529723.861"/>
    <n v="9960018"/>
    <n v="29361.026999999998"/>
    <n v="1659483869.802"/>
    <n v="1991969130"/>
    <n v="5991117.034"/>
    <n v="22112.87"/>
    <x v="1"/>
    <x v="1"/>
    <x v="6"/>
    <s v="BISP"/>
    <x v="2"/>
  </r>
  <r>
    <s v="Non Guaranteed"/>
    <x v="18"/>
    <x v="0"/>
    <s v="5982-PAK"/>
    <s v="PUNJAB TOURISM FOR ECO GROW PR"/>
    <s v=" 02.08.2017 "/>
    <s v=" 30.04.2023 "/>
    <s v="SDR"/>
    <n v="36800000"/>
    <n v="48862304.313608043"/>
    <n v="36075292.809"/>
    <n v="5156480.24"/>
    <n v="28654149.862"/>
    <n v="5685464054.3999996"/>
    <n v="916108931.63"/>
    <n v="5846878823.0780001"/>
    <n v="21580495.02"/>
    <x v="0"/>
    <x v="0"/>
    <x v="23"/>
    <s v="PUNJAB"/>
    <x v="2"/>
  </r>
  <r>
    <s v="Non Guaranteed"/>
    <x v="18"/>
    <x v="0"/>
    <s v="5989-PAK"/>
    <s v="PAK FIN INCLU. &amp; INFR. PROJECT"/>
    <s v=" 05.01.2018 "/>
    <s v=" 31.12.2022 "/>
    <s v="SDR"/>
    <n v="27500000"/>
    <n v="36513950.234353833"/>
    <n v="31762424.486000001"/>
    <s v="  "/>
    <n v="29565984.949999999"/>
    <n v="5005756256.6949997"/>
    <s v="  "/>
    <n v="6032938758.4239998"/>
    <n v="22267231.59"/>
    <x v="0"/>
    <x v="0"/>
    <x v="3"/>
    <s v="FINANCE"/>
    <x v="2"/>
  </r>
  <r>
    <s v="Non Guaranteed"/>
    <x v="18"/>
    <x v="0"/>
    <s v="6022-PAK"/>
    <s v="KARACHI NEIGHBOURHOOD IMPROV P"/>
    <s v=" 26.07.2017 "/>
    <s v=" 31.05.2022 "/>
    <s v="SDR"/>
    <n v="62800000"/>
    <n v="83384584.535178944"/>
    <n v="54246854.648000002"/>
    <n v="19999999.986000001"/>
    <n v="31156185.66"/>
    <n v="8549301146.1470003"/>
    <n v="3789828000"/>
    <n v="6357419187.9870005"/>
    <n v="23464870.280000001"/>
    <x v="0"/>
    <x v="0"/>
    <x v="9"/>
    <s v="SINDH"/>
    <x v="2"/>
  </r>
  <r>
    <s v="Non Guaranteed"/>
    <x v="18"/>
    <x v="0"/>
    <s v="6047-PAK"/>
    <s v="SINDH ENHANCING RESPONSE"/>
    <s v=" 26.07.2017 "/>
    <s v=" 28.02.2022 "/>
    <s v="SDR"/>
    <n v="41922566.450000003"/>
    <n v="55663945.63824334"/>
    <n v="28020875.870999999"/>
    <n v="23911758.431000002"/>
    <n v="3468207.483"/>
    <n v="4416088412.0059996"/>
    <n v="4143574565"/>
    <n v="707687681.648"/>
    <n v="2612034.7200000002"/>
    <x v="0"/>
    <x v="0"/>
    <x v="0"/>
    <s v="SINDH"/>
    <x v="2"/>
  </r>
  <r>
    <s v="Non Guaranteed"/>
    <x v="18"/>
    <x v="0"/>
    <s v="6139-PAK"/>
    <s v="FATA-TDP's EMERG. RECOV. PROJ"/>
    <s v=" 24.10.2017 "/>
    <s v=" 31.07.2022 "/>
    <s v="SDR"/>
    <n v="81000000"/>
    <n v="107550180.69027857"/>
    <n v="45578875.456"/>
    <n v="20633039"/>
    <n v="22806806.561000001"/>
    <n v="7183228128.2639999"/>
    <n v="3613626553"/>
    <n v="4653728515.7860003"/>
    <n v="17176645.539999999"/>
    <x v="0"/>
    <x v="0"/>
    <x v="21"/>
    <s v="FATA"/>
    <x v="2"/>
  </r>
  <r>
    <s v="Non Guaranteed"/>
    <x v="18"/>
    <x v="0"/>
    <s v="6170-PAK"/>
    <s v="PFM&amp; ACCOUNTABILITY SUPORT SER"/>
    <s v=" 29.12.2017 "/>
    <s v=" 30.06.2023 "/>
    <s v="USD"/>
    <n v="380000000"/>
    <n v="380000000"/>
    <n v="93891428.569999993"/>
    <s v="  "/>
    <n v="93891428.569999993"/>
    <n v="14797283696.929001"/>
    <s v="  "/>
    <n v="19158544504.957001"/>
    <n v="93891428.569999993"/>
    <x v="1"/>
    <x v="1"/>
    <x v="3"/>
    <s v="MISC."/>
    <x v="2"/>
  </r>
  <r>
    <s v="Non Guaranteed"/>
    <x v="18"/>
    <x v="0"/>
    <s v="6207-PAK"/>
    <s v="PAKISTAN HOUSING FINANCE PROJ"/>
    <s v=" 14.06.2018 "/>
    <s v=" 30.06.2023 "/>
    <s v="SDR"/>
    <n v="99600000"/>
    <n v="132246888.84878698"/>
    <n v="598564.47400000005"/>
    <s v="  "/>
    <n v="557172.46100000001"/>
    <n v="94333726.343999997"/>
    <s v="  "/>
    <n v="113691031.825"/>
    <n v="419627.09"/>
    <x v="0"/>
    <x v="0"/>
    <x v="9"/>
    <s v="PMRC"/>
    <x v="2"/>
  </r>
  <r>
    <s v="Non Guaranteed"/>
    <x v="18"/>
    <x v="0"/>
    <s v="6242-PAK"/>
    <s v="ADD. FIN. FOR THE SINDH BARRAG"/>
    <s v=" 13.06.2018 "/>
    <s v=" 30.06.2024 "/>
    <s v="SDR"/>
    <n v="96300000"/>
    <n v="127865214.82066453"/>
    <n v="133279441.32700001"/>
    <n v="1782281.2990000001"/>
    <n v="122390528.95299999"/>
    <n v="21004832222.869999"/>
    <n v="297754424.26099998"/>
    <n v="24973785484.436001"/>
    <n v="92176812.549999997"/>
    <x v="0"/>
    <x v="0"/>
    <x v="8"/>
    <s v="SINDH"/>
    <x v="2"/>
  </r>
  <r>
    <s v="Non Guaranteed"/>
    <x v="18"/>
    <x v="0"/>
    <s v="6243-PAK"/>
    <s v="PUNJAB CITIES PROGRAM"/>
    <s v=" 29.05.2018 "/>
    <s v=" 30.09.2023 "/>
    <s v="SDR"/>
    <n v="137600000"/>
    <n v="182702529.17262137"/>
    <n v="86195563.790999994"/>
    <n v="3652608.0279999999"/>
    <n v="76733644.619000003"/>
    <n v="13584415854.120001"/>
    <n v="651486815"/>
    <n v="15657498962.9"/>
    <n v="57790932.328000002"/>
    <x v="1"/>
    <x v="1"/>
    <x v="9"/>
    <s v="PUNJAB"/>
    <x v="2"/>
  </r>
  <r>
    <s v="Non Guaranteed"/>
    <x v="18"/>
    <x v="0"/>
    <s v="6246-PK"/>
    <s v="PAK HYDRO &amp; CLIMAT SER PRO"/>
    <s v=" 22.05.2020 "/>
    <s v=" 31.12.2024 "/>
    <s v="SDR"/>
    <n v="129400000"/>
    <n v="171814733.10274133"/>
    <n v="182041025.08000001"/>
    <n v="3246155.7030000002"/>
    <n v="166413974.12200001"/>
    <n v="28689654994.257999"/>
    <n v="535047476.43099999"/>
    <n v="33956768770.374001"/>
    <n v="125332489.61"/>
    <x v="0"/>
    <x v="0"/>
    <x v="14"/>
    <s v="NDRMF"/>
    <x v="2"/>
  </r>
  <r>
    <s v="Non Guaranteed"/>
    <x v="18"/>
    <x v="0"/>
    <s v="6247-PAK"/>
    <s v="PUNJAB GREEN DEVELOPMENT PROJ"/>
    <s v=" 29.05.2018 "/>
    <s v=" 30.05.2025 "/>
    <s v="SDR"/>
    <n v="137600000"/>
    <n v="182702529.17262137"/>
    <n v="122703159.274"/>
    <n v="15843855.657"/>
    <n v="98704719.756999999"/>
    <n v="19338010784.724998"/>
    <n v="3104154309.1900001"/>
    <n v="20140696495.110001"/>
    <n v="74338157.769999996"/>
    <x v="1"/>
    <x v="1"/>
    <x v="14"/>
    <s v="PUNJAB"/>
    <x v="2"/>
  </r>
  <r>
    <s v="Non Guaranteed"/>
    <x v="18"/>
    <x v="0"/>
    <s v="6258-PAK"/>
    <s v="SINDH SOLAR ENERGY PROJECT"/>
    <s v=" 09.01.2019 "/>
    <s v=" 29.09.2023 "/>
    <s v="SDR"/>
    <n v="69600000"/>
    <n v="92413488.593128249"/>
    <n v="86609282.379999995"/>
    <n v="3532174.4819999998"/>
    <n v="77292227.357999995"/>
    <n v="13649617879.695"/>
    <n v="603878283.95899999"/>
    <n v="15771477761.854"/>
    <n v="58211621.549999997"/>
    <x v="0"/>
    <x v="0"/>
    <x v="1"/>
    <s v="SINDH"/>
    <x v="2"/>
  </r>
  <r>
    <s v="Non Guaranteed"/>
    <x v="18"/>
    <x v="0"/>
    <s v="6270-PK"/>
    <s v="KHYBER PASS ECO CORRI PRO"/>
    <s v=" 13.12.2019 "/>
    <s v=" 28.06.2024 "/>
    <s v="SDR"/>
    <n v="320300000"/>
    <n v="425287936.72958302"/>
    <n v="456193920.829"/>
    <s v="  "/>
    <n v="424647136.23500001"/>
    <n v="71896135463.410004"/>
    <s v="  "/>
    <n v="86649241388.460007"/>
    <n v="319817389.56"/>
    <x v="0"/>
    <x v="0"/>
    <x v="4"/>
    <s v="KHYBER PAKHTUNKHWA"/>
    <x v="2"/>
  </r>
  <r>
    <s v="Non Guaranteed"/>
    <x v="18"/>
    <x v="0"/>
    <s v="6421-PAK"/>
    <s v="KHYBER PAKHTUNKHWA REVENUE MOB"/>
    <s v=" 17.06.2019 "/>
    <s v=" 31.12.2024 "/>
    <s v="SDR"/>
    <n v="85000000"/>
    <n v="112861300.7243664"/>
    <n v="62949960.351999998"/>
    <n v="16107007.76"/>
    <n v="42730435.167999998"/>
    <n v="9920910100.3689995"/>
    <n v="3236326289"/>
    <n v="8719144615.6700001"/>
    <n v="32181863.631999999"/>
    <x v="1"/>
    <x v="1"/>
    <x v="5"/>
    <s v="KHYBER PAKHTUNKHWA"/>
    <x v="2"/>
  </r>
  <r>
    <s v="Non Guaranteed"/>
    <x v="18"/>
    <x v="0"/>
    <s v="6432-PK"/>
    <s v="ADD FIN FOR CNTRL ASIA ELEC"/>
    <s v=" 26.11.2019 "/>
    <s v=" 31.03.2023 "/>
    <s v="SDR"/>
    <n v="46900000"/>
    <n v="62272882.399679817"/>
    <n v="66899098.001999997"/>
    <n v="4988953.2070000004"/>
    <n v="57439204.571999997"/>
    <n v="10543293964.950001"/>
    <n v="936504091.08599997"/>
    <n v="11720468778.405001"/>
    <n v="43259579.299999997"/>
    <x v="0"/>
    <x v="0"/>
    <x v="1"/>
    <s v="FINANCE"/>
    <x v="2"/>
  </r>
  <r>
    <s v="Non Guaranteed"/>
    <x v="18"/>
    <x v="0"/>
    <s v="6435-PAK"/>
    <s v="PAKISTAN RAISES REVENUE IDA F."/>
    <s v=" 17.06.2019 "/>
    <s v=" 30.06.2024 "/>
    <s v="SDR"/>
    <n v="288200000"/>
    <n v="382666198.45602822"/>
    <n v="246647948.98100001"/>
    <n v="47303999.965999998"/>
    <n v="183580352.99700001"/>
    <n v="38871702453.879997"/>
    <n v="9136095359"/>
    <n v="37459568106.483002"/>
    <n v="138261121.435"/>
    <x v="1"/>
    <x v="1"/>
    <x v="5"/>
    <s v="REVENUE DIVISION"/>
    <x v="2"/>
  </r>
  <r>
    <s v="Non Guaranteed"/>
    <x v="18"/>
    <x v="0"/>
    <s v="6438-PAK"/>
    <s v="HIGHER EDUCATION DEVELP. PROJ."/>
    <s v=" 17.06.2019 "/>
    <s v=" 30.06.2024 "/>
    <s v="SDR"/>
    <n v="288700000"/>
    <n v="383330088.46028918"/>
    <n v="322549430.96600002"/>
    <n v="74252463.349999994"/>
    <n v="226439998.51800001"/>
    <n v="50833771612.392998"/>
    <n v="15583409035"/>
    <n v="46205078092.605003"/>
    <n v="170540298.13999999"/>
    <x v="1"/>
    <x v="1"/>
    <x v="24"/>
    <s v="HIGHER EDUCATION COM"/>
    <x v="2"/>
  </r>
  <r>
    <s v="Non Guaranteed"/>
    <x v="18"/>
    <x v="0"/>
    <s v="6456-PAK"/>
    <s v="KPK AGGRI IMPROV PRO"/>
    <s v=" 18.04.2020 "/>
    <s v=" 31.12.2025 "/>
    <s v="SDR"/>
    <n v="123400000"/>
    <n v="163848053.05160958"/>
    <n v="147374270.85499999"/>
    <n v="34400000"/>
    <n v="102975218.009"/>
    <n v="23226176539.056999"/>
    <n v="7101549760"/>
    <n v="21012091595.275002"/>
    <n v="77554427.200000003"/>
    <x v="0"/>
    <x v="0"/>
    <x v="10"/>
    <s v="KHYBER PAKHTUNKHWA"/>
    <x v="2"/>
  </r>
  <r>
    <s v="Non Guaranteed"/>
    <x v="18"/>
    <x v="0"/>
    <s v="6462-PK"/>
    <s v="KPK INTEGRATED TOURISM DEP PRO"/>
    <s v=" 14.11.2019 "/>
    <s v=" 30.06.2025 "/>
    <s v="SDR"/>
    <n v="50600000"/>
    <n v="67185668.431211054"/>
    <n v="47621883.816"/>
    <n v="5114023.0049999999"/>
    <n v="39460266.189999998"/>
    <n v="7505206127.3520002"/>
    <n v="906738973.028"/>
    <n v="8051866687.8380003"/>
    <n v="29718979"/>
    <x v="0"/>
    <x v="0"/>
    <x v="23"/>
    <s v="KHYBER PAKHTUNKHWA"/>
    <x v="2"/>
  </r>
  <r>
    <s v="Non Guaranteed"/>
    <x v="18"/>
    <x v="0"/>
    <s v="6544-PAK"/>
    <s v="BALOCHSTAN LIVHOD&amp;ENTRPSHIP PR"/>
    <s v=" 26.03.2021 "/>
    <s v=" 30.06.2024 "/>
    <s v="SDR"/>
    <n v="14800000"/>
    <n v="19651144.126124974"/>
    <n v="21111016.000999998"/>
    <s v="  "/>
    <n v="19651144.125999998"/>
    <n v="3327094897.2550001"/>
    <s v="  "/>
    <n v="4009815646.0900002"/>
    <n v="14800000"/>
    <x v="0"/>
    <x v="0"/>
    <x v="11"/>
    <s v="BALOCHISTAN"/>
    <x v="2"/>
  </r>
  <r>
    <s v="Non Guaranteed"/>
    <x v="18"/>
    <x v="0"/>
    <s v="6545-PAK"/>
    <s v="STRGTH INSTITUTIONS FOR REFUGE"/>
    <s v=" 26.03.2021 "/>
    <s v=" 28.02.2025 "/>
    <s v="SDR"/>
    <n v="21100000"/>
    <n v="28016158.179813307"/>
    <n v="30097462.000999998"/>
    <s v="  "/>
    <n v="28016158.18"/>
    <n v="4743358265.6809998"/>
    <s v="  "/>
    <n v="5716696630.5740004"/>
    <n v="21100000"/>
    <x v="1"/>
    <x v="1"/>
    <x v="21"/>
    <s v="FATA"/>
    <x v="2"/>
  </r>
  <r>
    <s v="Non Guaranteed"/>
    <x v="18"/>
    <x v="0"/>
    <s v="6548-PAK"/>
    <s v="PUNJAB HUMAN CAPITAL INV PROJ"/>
    <s v=" 18.05.2020 "/>
    <s v=" 30.06.2025 "/>
    <s v="JPY"/>
    <n v="21713100000"/>
    <n v="159227807.71024621"/>
    <n v="186684794.67399999"/>
    <n v="22291885.254000001"/>
    <n v="132884070.764"/>
    <n v="29421512812.957001"/>
    <n v="3829264100"/>
    <n v="27114992523.786999"/>
    <n v="18120736311"/>
    <x v="0"/>
    <x v="0"/>
    <x v="20"/>
    <s v="PUNJAB"/>
    <x v="2"/>
  </r>
  <r>
    <s v="Non Guaranteed"/>
    <x v="18"/>
    <x v="0"/>
    <s v="6590-PK"/>
    <s v="PANDEMIC RESPONSE EFFECTIVENES"/>
    <s v=" 03.04.2020 "/>
    <s v=" 30.06.2023 "/>
    <s v="SDR"/>
    <n v="145700000"/>
    <n v="193457547.24164924"/>
    <n v="129586376.956"/>
    <n v="117192249.21600001"/>
    <n v="10220567.004000001"/>
    <n v="20422805492.227001"/>
    <n v="20358976806.786999"/>
    <n v="2085506534.513"/>
    <n v="7697485.2300000004"/>
    <x v="1"/>
    <x v="1"/>
    <x v="7"/>
    <s v="NHSRC"/>
    <x v="2"/>
  </r>
  <r>
    <s v="Non Guaranteed"/>
    <x v="18"/>
    <x v="0"/>
    <s v="6713-PAK"/>
    <s v="BALOCHISTAN HUMAN CAPI INV PRO"/>
    <s v=" 29.03.2021 "/>
    <s v=" 30.06.2025 "/>
    <s v="SDR"/>
    <n v="15400000"/>
    <n v="20447812.131238148"/>
    <n v="20584576.842"/>
    <s v="  "/>
    <n v="19161109.361000001"/>
    <n v="3244128116.4419999"/>
    <s v="  "/>
    <n v="3909824060.0120001"/>
    <n v="14430936.779999999"/>
    <x v="0"/>
    <x v="0"/>
    <x v="0"/>
    <s v="BALOCHISTAN"/>
    <x v="2"/>
  </r>
  <r>
    <s v="Non Guaranteed"/>
    <x v="18"/>
    <x v="0"/>
    <s v="6714-PAK"/>
    <s v="KPK HUMAN CAPT INVSTMNT PROJ"/>
    <s v=" 30.03.2021 "/>
    <s v=" 30.06.2025 "/>
    <s v="SDR"/>
    <n v="100700000"/>
    <n v="133707446.85816114"/>
    <n v="140296656.98899999"/>
    <s v="  "/>
    <n v="130594843.31900001"/>
    <n v="22110745004.308998"/>
    <s v="  "/>
    <n v="26647875700.247002"/>
    <n v="98355783.700000003"/>
    <x v="0"/>
    <x v="0"/>
    <x v="0"/>
    <s v="KHYBER PAKHTUNKHWA"/>
    <x v="2"/>
  </r>
  <r>
    <s v="Non Guaranteed"/>
    <x v="18"/>
    <x v="0"/>
    <s v="6757-PK"/>
    <s v="ACTON STRGTH PRO INC &amp; RES EDU"/>
    <s v=" 21.08.2020 "/>
    <s v=" 31.12.2024 "/>
    <s v="SDR"/>
    <n v="145400000"/>
    <n v="193059213.23909265"/>
    <n v="155551101.00400001"/>
    <n v="40007391.600000001"/>
    <n v="106182567.28200001"/>
    <n v="24514844496.327999"/>
    <n v="7263297937"/>
    <n v="21666551163.363998"/>
    <n v="79970000"/>
    <x v="0"/>
    <x v="0"/>
    <x v="13"/>
    <s v="EDUCATION"/>
    <x v="2"/>
  </r>
  <r>
    <s v="Non Guaranteed"/>
    <x v="18"/>
    <x v="0"/>
    <s v="6763-PAK"/>
    <s v="LOCUST EMRGNCY FOOD SECURITY"/>
    <s v=" 26.03.2021 "/>
    <s v=" 30.06.2023 "/>
    <s v="SDR"/>
    <n v="70570704"/>
    <n v="93702369.958520547"/>
    <n v="100663463.603"/>
    <n v="20000000"/>
    <n v="74887343.523000002"/>
    <n v="15864556025.275999"/>
    <n v="3435537489"/>
    <n v="15280761253.584"/>
    <n v="56400415.009999998"/>
    <x v="0"/>
    <x v="0"/>
    <x v="10"/>
    <s v="FOOD, AGRI. &amp; LIVEST"/>
    <x v="2"/>
  </r>
  <r>
    <s v="Non Guaranteed"/>
    <x v="18"/>
    <x v="0"/>
    <s v="6779-PK"/>
    <s v="KPK HYDRO &amp; RENEW ENERGY DEV"/>
    <s v=" 15.10.2020 "/>
    <s v=" 30.11.2027 "/>
    <s v="SDR"/>
    <n v="177000000"/>
    <n v="235017061.50838649"/>
    <n v="251241251.35600001"/>
    <n v="329842.21899999998"/>
    <n v="233540053.15400001"/>
    <n v="39595606641.720001"/>
    <n v="66681266.886"/>
    <n v="47653844128.214996"/>
    <n v="175887610.63999999"/>
    <x v="0"/>
    <x v="0"/>
    <x v="1"/>
    <s v="FINANCE"/>
    <x v="2"/>
  </r>
  <r>
    <s v="Non Guaranteed"/>
    <x v="18"/>
    <x v="0"/>
    <s v="6794-PAK"/>
    <s v="ADD FIN FOR SINDH RESILNCE PRO"/>
    <s v=" 26.03.2021 "/>
    <s v=" 28.08.2024 "/>
    <s v="SDR"/>
    <n v="142100000"/>
    <n v="188677539.21097019"/>
    <n v="202694282.00600001"/>
    <n v="98025002.759000003"/>
    <n v="95228375.692000002"/>
    <n v="31944607087.833"/>
    <n v="17359563139.284"/>
    <n v="19431348543.875"/>
    <n v="71719995.090000004"/>
    <x v="0"/>
    <x v="0"/>
    <x v="3"/>
    <m/>
    <x v="2"/>
  </r>
  <r>
    <s v="Non Guaranteed"/>
    <x v="18"/>
    <x v="0"/>
    <s v="6855-PAK"/>
    <s v="PAK CRISIS-RESILNT SOCIAL PROJ"/>
    <s v=" 26.03.2021 "/>
    <s v=" 30.06.2025 "/>
    <s v="SDR"/>
    <n v="416500000"/>
    <n v="553020373.54939532"/>
    <n v="446816080.07300001"/>
    <n v="28793400.170000002"/>
    <n v="387272560.76499999"/>
    <n v="70418188304.110001"/>
    <n v="6040972275.2869997"/>
    <n v="79022959858.695999"/>
    <n v="291669221.01499999"/>
    <x v="1"/>
    <x v="1"/>
    <x v="11"/>
    <s v="BISP"/>
    <x v="2"/>
  </r>
  <r>
    <s v="Non Guaranteed"/>
    <x v="18"/>
    <x v="0"/>
    <s v="6872-PAK"/>
    <s v="KP SPNDING EFF ENHANCED DEVLOP"/>
    <s v=" 30.04.2021 "/>
    <s v=" 30.06.2026 "/>
    <s v="SDR"/>
    <n v="278000000"/>
    <n v="369122842.36910421"/>
    <n v="301126177.13300002"/>
    <n v="60979365"/>
    <n v="219669415.03"/>
    <n v="47457468050.919998"/>
    <n v="12585324084"/>
    <n v="44823540639.664001"/>
    <n v="165441122.49000001"/>
    <x v="1"/>
    <x v="1"/>
    <x v="0"/>
    <s v="KHYBER PAKHTUNKHWA"/>
    <x v="2"/>
  </r>
  <r>
    <s v="Non Guaranteed"/>
    <x v="18"/>
    <x v="0"/>
    <s v="6925-PAK"/>
    <s v="PUNJB RURL SUS WTR SUPP&amp;SAN PR"/>
    <s v=" 25.06.2021 "/>
    <s v=" 30.06.2028 "/>
    <s v="SDR"/>
    <n v="168900000"/>
    <n v="224262043.43935865"/>
    <n v="240922338.007"/>
    <n v="3000000"/>
    <n v="221310765.35699999"/>
    <n v="37969346496.375"/>
    <n v="596817300"/>
    <n v="45158458147.929001"/>
    <n v="166677283.84"/>
    <x v="0"/>
    <x v="0"/>
    <x v="8"/>
    <s v="PUNJAB"/>
    <x v="2"/>
  </r>
  <r>
    <s v="Non Guaranteed"/>
    <x v="18"/>
    <x v="0"/>
    <s v="6945-PK"/>
    <s v="PROG. FOR AFFORD. CLEAN ENERGY"/>
    <s v=" 29.06.2021 "/>
    <s v=" 30.06.2022 "/>
    <s v="SDR"/>
    <n v="139300000"/>
    <n v="184959755.1871087"/>
    <n v="198700306.00600001"/>
    <n v="197156862.17500001"/>
    <s v="  "/>
    <n v="31315156701.866001"/>
    <n v="33381278923"/>
    <s v="  "/>
    <s v="  "/>
    <x v="1"/>
    <x v="1"/>
    <x v="6"/>
    <s v="WAPDA(POWER)"/>
    <x v="2"/>
  </r>
  <r>
    <s v="Non Guaranteed"/>
    <x v="18"/>
    <x v="0"/>
    <s v="6973-PAK"/>
    <s v="SINDH ERLY LERN ENHMNT CLAS TR"/>
    <s v=" 11.08.2021 "/>
    <s v=" 30.04.2026 "/>
    <s v="SDR"/>
    <n v="69300000"/>
    <n v="92015154.590571672"/>
    <s v="  "/>
    <s v="  "/>
    <n v="92015154.591000006"/>
    <s v="  "/>
    <s v="  "/>
    <n v="18775690829.325001"/>
    <n v="69300000"/>
    <x v="0"/>
    <x v="0"/>
    <x v="13"/>
    <s v="SINDH"/>
    <x v="2"/>
  </r>
  <r>
    <s v="Non Guaranteed"/>
    <x v="18"/>
    <x v="0"/>
    <s v="9076-PK"/>
    <s v="ADD FIN DASU HYDRO TRNS LINE"/>
    <s v=" 15.10.2020 "/>
    <s v=" 31.05.2024 "/>
    <s v="USD"/>
    <n v="700000000"/>
    <n v="700000000"/>
    <n v="698250000"/>
    <n v="2202167.81"/>
    <n v="696047832.19000006"/>
    <n v="110044159501.5"/>
    <n v="382195365.31300002"/>
    <n v="142028549077.28799"/>
    <n v="696047832.19000006"/>
    <x v="0"/>
    <x v="0"/>
    <x v="1"/>
    <s v="FINANCE"/>
    <x v="2"/>
  </r>
  <r>
    <s v="Non Guaranteed"/>
    <x v="18"/>
    <x v="0"/>
    <s v="9267-PAK"/>
    <s v="PUNJB RURL SUS WTR SUPP&amp;SAN PR"/>
    <s v=" 25.06.2021 "/>
    <s v=" 30.06.2028 "/>
    <s v="USD"/>
    <n v="200000000"/>
    <n v="200000000"/>
    <n v="200000000"/>
    <n v="2960000"/>
    <n v="197040000"/>
    <n v="31519988400"/>
    <n v="572240227.42499995"/>
    <n v="40206008863.123001"/>
    <n v="197040000"/>
    <x v="0"/>
    <x v="0"/>
    <x v="8"/>
    <s v="PUNJAB"/>
    <x v="2"/>
  </r>
  <r>
    <s v="Non Guaranteed"/>
    <x v="18"/>
    <x v="0"/>
    <s v="9277-PAK"/>
    <s v="PROG.FOR AFFORD CLEAN ENERGY"/>
    <s v=" 29.06.2021 "/>
    <s v=" 30.06.2022 "/>
    <s v="USD"/>
    <n v="200000000"/>
    <n v="200000000"/>
    <n v="200000000"/>
    <n v="200000000"/>
    <s v="  "/>
    <n v="31519988400"/>
    <n v="34079676678.779999"/>
    <s v="  "/>
    <s v="  "/>
    <x v="1"/>
    <x v="1"/>
    <x v="6"/>
    <s v="WAPDA(POWER)"/>
    <x v="2"/>
  </r>
  <r>
    <s v="Non Guaranteed"/>
    <x v="19"/>
    <x v="1"/>
    <s v="3PAK-0163"/>
    <s v="PHOTOVOLTAIC ENER ENG.LAB IIUI"/>
    <s v=" 19.05.2016 "/>
    <s v=" 31.03.2017 "/>
    <s v="USD"/>
    <n v="280000"/>
    <n v="280000"/>
    <n v="280000"/>
    <s v="  "/>
    <n v="280000"/>
    <n v="44127983.759999998"/>
    <s v="  "/>
    <n v="57133995.542000003"/>
    <n v="280000"/>
    <x v="0"/>
    <x v="0"/>
    <x v="25"/>
    <s v="INT. ISLAMIC UNI ISB"/>
    <x v="2"/>
  </r>
  <r>
    <s v="Non Guaranteed"/>
    <x v="19"/>
    <x v="1"/>
    <s v="PAK-0146"/>
    <s v="BASIC EDUCATION FOR ALL PROJEC"/>
    <s v=" 04.03.2014 "/>
    <s v=" 31.12.2018 "/>
    <s v="IDN"/>
    <n v="160000"/>
    <n v="212444.80136351322"/>
    <n v="228227.20000000001"/>
    <s v="  "/>
    <n v="212444.80100000001"/>
    <n v="35968593.483999997"/>
    <s v="  "/>
    <n v="43349358.336000003"/>
    <n v="160000"/>
    <x v="0"/>
    <x v="0"/>
    <x v="13"/>
    <s v="AJK"/>
    <x v="2"/>
  </r>
  <r>
    <s v="Non Guaranteed"/>
    <x v="19"/>
    <x v="1"/>
    <s v="PAK-0162"/>
    <s v="FEAS. STUDY MINI DAM IN POTHOH"/>
    <s v=" 19.05.2016 "/>
    <s v=" 31.07.2019 "/>
    <s v="IDN"/>
    <n v="200000"/>
    <n v="265556.00170439156"/>
    <n v="266619.96500000003"/>
    <s v="  "/>
    <n v="248182.62400000001"/>
    <n v="42019290.976999998"/>
    <s v="  "/>
    <n v="50641660.546999998"/>
    <n v="186915.47"/>
    <x v="0"/>
    <x v="0"/>
    <x v="3"/>
    <s v="MNFS&amp;R"/>
    <x v="2"/>
  </r>
  <r>
    <s v="Non Guaranteed"/>
    <x v="19"/>
    <x v="1"/>
    <s v="PAK1015"/>
    <s v="EARTHQUAKE SEISMOLOGICAL RESEA"/>
    <s v=" 31.10.2016 "/>
    <s v=" 30.04.2019 "/>
    <s v="USD"/>
    <n v="270600"/>
    <n v="270600"/>
    <n v="253110.39999999999"/>
    <s v="  "/>
    <n v="253110.39999999999"/>
    <n v="39890184.359999999"/>
    <s v="  "/>
    <n v="51647173.090000004"/>
    <n v="253110.39999999999"/>
    <x v="0"/>
    <x v="0"/>
    <x v="26"/>
    <s v="METEOROLOGICAL DEPTT"/>
    <x v="2"/>
  </r>
  <r>
    <s v="Non Guaranteed"/>
    <x v="19"/>
    <x v="0"/>
    <s v="1054-PAK"/>
    <s v="IVAC COVID19 VACINE SUPP(2.5M)"/>
    <s v=" 20.12.2021 "/>
    <s v=" 28.02.2023 "/>
    <s v="USD"/>
    <n v="2500000"/>
    <n v="2500000"/>
    <s v="  "/>
    <n v="2464000"/>
    <n v="36000"/>
    <s v="  "/>
    <n v="438629283.49900001"/>
    <n v="7345799.4270000001"/>
    <n v="36000"/>
    <x v="0"/>
    <x v="0"/>
    <x v="7"/>
    <s v="NHSRC"/>
    <x v="2"/>
  </r>
  <r>
    <s v="Non Guaranteed"/>
    <x v="19"/>
    <x v="0"/>
    <s v="1054-PAK-1"/>
    <s v="IVAC COVID19 VACINE SUPP(70M)"/>
    <s v=" 20.12.2021 "/>
    <s v=" 28.02.2023 "/>
    <s v="USD"/>
    <n v="70000000"/>
    <n v="70000000"/>
    <s v="  "/>
    <n v="68066000"/>
    <n v="1934000"/>
    <s v="  "/>
    <n v="11702120587.714001"/>
    <n v="394632669.21100003"/>
    <n v="1934000"/>
    <x v="0"/>
    <x v="0"/>
    <x v="7"/>
    <s v="NHSRC"/>
    <x v="2"/>
  </r>
  <r>
    <s v="Non Guaranteed"/>
    <x v="19"/>
    <x v="0"/>
    <s v="2PAK0124"/>
    <s v="RAILWAYS DEV. PROJECT (P-III)"/>
    <s v=" 23.02.2010 "/>
    <s v=" 31.12.2015 "/>
    <s v="USD"/>
    <n v="140000000"/>
    <n v="140000000"/>
    <n v="33940692.07"/>
    <s v="  "/>
    <n v="33940692.07"/>
    <n v="5349051101.6719999"/>
    <s v="  "/>
    <n v="6925597676.5480003"/>
    <n v="33940692.07"/>
    <x v="0"/>
    <x v="3"/>
    <x v="4"/>
    <s v="RAILWAYS"/>
    <x v="2"/>
  </r>
  <r>
    <s v="Non Guaranteed"/>
    <x v="19"/>
    <x v="0"/>
    <s v="2-PAK-0155"/>
    <s v="ELECTRICITY TRANS &amp; TRADE  PRO"/>
    <s v=" 17.03.2019 "/>
    <s v=" 15.06.2026 "/>
    <s v="USD"/>
    <n v="35000000"/>
    <n v="35000000"/>
    <n v="30343220.379999999"/>
    <n v="1740000"/>
    <n v="28603220.379999999"/>
    <n v="4782089771.9809999"/>
    <n v="311763951.69700003"/>
    <n v="5836486663.1759996"/>
    <n v="28603220.379999999"/>
    <x v="0"/>
    <x v="0"/>
    <x v="1"/>
    <s v="NTDC"/>
    <x v="2"/>
  </r>
  <r>
    <s v="Non Guaranteed"/>
    <x v="19"/>
    <x v="0"/>
    <s v="PAK-0144"/>
    <s v="BASIC EDUCATION FOR ALL PROJEC"/>
    <s v=" 04.03.2014 "/>
    <s v=" 30.06.2021 "/>
    <s v="IDN"/>
    <n v="7211403"/>
    <n v="9575156.7367952708"/>
    <n v="7924099.0779999997"/>
    <s v="  "/>
    <n v="7376130.6909999996"/>
    <n v="1248837555.0580001"/>
    <s v="  "/>
    <n v="1505099350.135"/>
    <n v="5555235.5389999999"/>
    <x v="0"/>
    <x v="0"/>
    <x v="13"/>
    <s v="AJK"/>
    <x v="2"/>
  </r>
  <r>
    <s v="Non Guaranteed"/>
    <x v="19"/>
    <x v="0"/>
    <s v="PAK-0145"/>
    <s v="BASIC EDUCATION FOR ALL PROJ"/>
    <s v=" 04.03.2014 "/>
    <s v=" 30.06.2020 "/>
    <s v="USD"/>
    <n v="8070000"/>
    <n v="8070000"/>
    <n v="4000615.65"/>
    <s v="  "/>
    <n v="4000615.65"/>
    <n v="630496794.40400004"/>
    <s v="  "/>
    <n v="816325559.69299996"/>
    <n v="4000615.65"/>
    <x v="0"/>
    <x v="0"/>
    <x v="13"/>
    <s v="AJK"/>
    <x v="2"/>
  </r>
  <r>
    <s v="Non Guaranteed"/>
    <x v="19"/>
    <x v="0"/>
    <s v="PAK-0148"/>
    <s v="SUPPORT TO THE BASIC EDUCATION"/>
    <s v=" 11.06.2014 "/>
    <s v=" 30.06.2022 "/>
    <s v="IDN"/>
    <n v="24400400"/>
    <n v="32398363.319939177"/>
    <n v="18052405.186999999"/>
    <n v="6709000.0029999996"/>
    <n v="10398502.85"/>
    <n v="2845058010.4829998"/>
    <n v="1206421351.8670001"/>
    <n v="2121814340.937"/>
    <n v="7831495.2649999997"/>
    <x v="0"/>
    <x v="0"/>
    <x v="13"/>
    <s v="AJK"/>
    <x v="2"/>
  </r>
  <r>
    <s v="Non Guaranteed"/>
    <x v="19"/>
    <x v="0"/>
    <s v="PAK-0151"/>
    <s v="600MW JAMSHORO COAL POWERPLANT"/>
    <s v=" 25.06.2014 "/>
    <s v=" 25.06.2018 "/>
    <s v="USD"/>
    <n v="220000000"/>
    <n v="220000000"/>
    <n v="220000000"/>
    <s v="  "/>
    <n v="220000000"/>
    <n v="34671987240"/>
    <s v="  "/>
    <n v="44890996497.599998"/>
    <n v="220000000"/>
    <x v="0"/>
    <x v="0"/>
    <x v="1"/>
    <s v="WAPDA(POWER)"/>
    <x v="2"/>
  </r>
  <r>
    <s v="Non Guaranteed"/>
    <x v="19"/>
    <x v="0"/>
    <s v="PAK-1049"/>
    <s v="MOHMAND DAM HYDRO PRO"/>
    <s v=" 21.03.2022 "/>
    <s v=" 31.03.2026 "/>
    <s v="USD"/>
    <n v="180000000"/>
    <n v="180000000"/>
    <s v="  "/>
    <s v="  "/>
    <n v="180000000"/>
    <s v="  "/>
    <s v="  "/>
    <n v="36728997134.400002"/>
    <n v="180000000"/>
    <x v="0"/>
    <x v="0"/>
    <x v="1"/>
    <s v="WAPDA(POWER)"/>
    <x v="2"/>
  </r>
  <r>
    <s v="Non Guaranteed"/>
    <x v="19"/>
    <x v="0"/>
    <s v="PAK-116"/>
    <s v="EQ IN SHANGLA &amp; KOHISTAN (ERRA"/>
    <s v=" 04.06.2008 "/>
    <s v=" 31.12.2016 "/>
    <s v="IDN"/>
    <n v="56860000"/>
    <n v="75497571.28455852"/>
    <n v="38518344.252999999"/>
    <s v="  "/>
    <n v="35854718.428000003"/>
    <n v="6070488820.2589998"/>
    <s v="  "/>
    <n v="7316154724.342"/>
    <n v="27003508.260000002"/>
    <x v="0"/>
    <x v="2"/>
    <x v="26"/>
    <s v="ERRA"/>
    <x v="2"/>
  </r>
  <r>
    <s v="Non Guaranteed"/>
    <x v="19"/>
    <x v="0"/>
    <s v="PAK-125"/>
    <s v="CONS. KHANWAL-MULTAN MOTORWAY"/>
    <s v=" 24.06.2010 "/>
    <s v=" 30.11.2017 "/>
    <s v="USD"/>
    <n v="130742252.88"/>
    <n v="130742252.88"/>
    <n v="21467512.460000001"/>
    <s v="  "/>
    <n v="21467512.460000001"/>
    <n v="3383278718.5799999"/>
    <s v="  "/>
    <n v="4380445575.6999998"/>
    <n v="21467512.460000001"/>
    <x v="0"/>
    <x v="0"/>
    <x v="4"/>
    <s v="N.H.A"/>
    <x v="2"/>
  </r>
  <r>
    <s v="Non Guaranteed"/>
    <x v="19"/>
    <x v="0"/>
    <s v="PAK-128"/>
    <s v="CONST TEACHING HOSPITAL NUST"/>
    <s v=" 24.06.2010 "/>
    <s v=" 31.12.2016 "/>
    <s v="USD"/>
    <n v="1033272"/>
    <n v="1033272"/>
    <n v="3084.57"/>
    <s v="  "/>
    <n v="3084.57"/>
    <n v="486128.05300000001"/>
    <s v="  "/>
    <n v="629406.45900000003"/>
    <n v="3084.57"/>
    <x v="0"/>
    <x v="0"/>
    <x v="9"/>
    <s v="HIGHER EDUCATION COM"/>
    <x v="2"/>
  </r>
  <r>
    <s v="Non Guaranteed"/>
    <x v="19"/>
    <x v="0"/>
    <s v="PAK-129"/>
    <s v="EQUP. TEACHING HOSPITAL NUST"/>
    <s v=" 24.06.2010 "/>
    <s v=" 31.12.2015 "/>
    <s v="USD"/>
    <n v="22570000"/>
    <n v="22570000"/>
    <n v="22501787.449999999"/>
    <s v="  "/>
    <n v="22501787.449999999"/>
    <n v="3546280397.0159998"/>
    <s v="  "/>
    <n v="4591489370.9440002"/>
    <n v="22501787.449999999"/>
    <x v="0"/>
    <x v="0"/>
    <x v="9"/>
    <s v="HIGHER EDUCATION COM"/>
    <x v="2"/>
  </r>
  <r>
    <s v="Non Guaranteed"/>
    <x v="19"/>
    <x v="0"/>
    <s v="PAK-134"/>
    <s v="NEELUM JHELUM HYDROPOWER PLANT"/>
    <s v=" 30.06.2011 "/>
    <s v=" 31.12.2018 "/>
    <s v="USD"/>
    <n v="187374267"/>
    <n v="187374267"/>
    <n v="13756624.9"/>
    <s v="  "/>
    <n v="13756624.9"/>
    <n v="2168043286.3559999"/>
    <s v="  "/>
    <n v="2807039091.8400002"/>
    <n v="13756624.9"/>
    <x v="0"/>
    <x v="0"/>
    <x v="1"/>
    <s v="WAPDA(POWER)"/>
    <x v="2"/>
  </r>
  <r>
    <s v="Non Guaranteed"/>
    <x v="20"/>
    <x v="0"/>
    <s v="ITFC/17/PAK0014"/>
    <s v="MURABAHA ITFC2017"/>
    <s v=" 07.11.2017 "/>
    <s v=" 24.05.2018 "/>
    <s v="USD"/>
    <n v="295500000"/>
    <n v="295500000"/>
    <n v="3484263.17"/>
    <s v="  "/>
    <n v="3484263.17"/>
    <n v="549119673.505"/>
    <s v="  "/>
    <n v="710963844.36899996"/>
    <n v="3484263.17"/>
    <x v="1"/>
    <x v="4"/>
    <x v="6"/>
    <s v="FINANCE"/>
    <x v="2"/>
  </r>
  <r>
    <s v="Non Guaranteed"/>
    <x v="20"/>
    <x v="0"/>
    <s v="ITFC/18/PAK0016"/>
    <s v="ITFC MURABAHA AGR. US$ 100(M)"/>
    <s v=" 27.07.2018 "/>
    <s v=" 30.01.2019 "/>
    <s v="USD"/>
    <n v="100000000"/>
    <n v="100000000"/>
    <n v="3158839.97"/>
    <s v="  "/>
    <n v="3158839.97"/>
    <n v="497832996.05900002"/>
    <s v="  "/>
    <n v="644561245.59000003"/>
    <n v="3158839.97"/>
    <x v="1"/>
    <x v="4"/>
    <x v="6"/>
    <s v="FINANCE"/>
    <x v="2"/>
  </r>
  <r>
    <s v="Non Guaranteed"/>
    <x v="20"/>
    <x v="0"/>
    <s v="ITFC/PAK/0008"/>
    <s v="MURABAH AGREEMENT 2015"/>
    <s v=" 06.08.2015 "/>
    <s v=" 31.12.2016 "/>
    <s v="USD"/>
    <n v="900000000"/>
    <n v="900000000"/>
    <n v="11270383.67"/>
    <s v="  "/>
    <n v="11270383.67"/>
    <n v="1776211812.71"/>
    <s v="  "/>
    <n v="2299721608.4390001"/>
    <n v="11270383.67"/>
    <x v="1"/>
    <x v="4"/>
    <x v="6"/>
    <s v="FINANCE"/>
    <x v="2"/>
  </r>
  <r>
    <s v="Non Guaranteed"/>
    <x v="20"/>
    <x v="0"/>
    <s v="ITFC/PAK/206"/>
    <s v="DIRECT MURBHA FICILITY $50M"/>
    <s v=" 21.04.2022 "/>
    <s v=" 30.04.2023 "/>
    <s v="USD"/>
    <n v="50000000"/>
    <n v="50000000"/>
    <s v="  "/>
    <n v="50000000"/>
    <s v="  "/>
    <s v="  "/>
    <n v="9667079004.8460007"/>
    <s v="  "/>
    <s v="  "/>
    <x v="1"/>
    <x v="4"/>
    <x v="6"/>
    <s v="FINANCE"/>
    <x v="2"/>
  </r>
  <r>
    <s v="Non Guaranteed"/>
    <x v="20"/>
    <x v="0"/>
    <s v="ITFC/PAK-011"/>
    <s v="MURABAHA 2017 500(M) US$"/>
    <s v=" 25.05.2017 "/>
    <s v=" 24.05.2018 "/>
    <s v="USD"/>
    <n v="500000000"/>
    <n v="500000000"/>
    <n v="4392189.71"/>
    <s v="  "/>
    <n v="4392189.71"/>
    <n v="692208843.54900002"/>
    <s v="  "/>
    <n v="896226240.40199995"/>
    <n v="4392189.71"/>
    <x v="1"/>
    <x v="4"/>
    <x v="6"/>
    <s v="FINANCE"/>
    <x v="2"/>
  </r>
  <r>
    <s v="Non Guaranteed"/>
    <x v="20"/>
    <x v="0"/>
    <s v="ITFC-17-PAK-012"/>
    <s v="ITFC MURBAHA AGR. US$100(M)"/>
    <s v=" 17.04.2017 "/>
    <s v=" 04.05.2018 "/>
    <s v="USD"/>
    <n v="100000000"/>
    <n v="100000000"/>
    <n v="8685312.5600000005"/>
    <s v="  "/>
    <n v="8685312.5600000005"/>
    <n v="1368804755.7079999"/>
    <s v="  "/>
    <n v="1772237889.598"/>
    <n v="8685312.5600000005"/>
    <x v="1"/>
    <x v="4"/>
    <x v="6"/>
    <s v="FINANCE"/>
    <x v="2"/>
  </r>
  <r>
    <s v="Non Guaranteed"/>
    <x v="20"/>
    <x v="0"/>
    <s v="ITFC-17-PAK-013"/>
    <s v="ROLLOVER OF PAK-009 US$ 100(M)"/>
    <s v=" 17.04.2017 "/>
    <s v=" 19.04.2018 "/>
    <s v="USD"/>
    <n v="100000000"/>
    <n v="100000000"/>
    <n v="3008090.33"/>
    <s v="  "/>
    <n v="3008090.33"/>
    <n v="474074861.53899997"/>
    <s v="  "/>
    <n v="613800783.94799995"/>
    <n v="3008090.33"/>
    <x v="1"/>
    <x v="4"/>
    <x v="6"/>
    <s v="FINANCE"/>
    <x v="2"/>
  </r>
  <r>
    <s v="Non Guaranteed"/>
    <x v="20"/>
    <x v="0"/>
    <s v="ITFC-PAK/00203"/>
    <s v="PURCHASE OF CRUDE OIL"/>
    <s v=" 28.11.2019 "/>
    <s v=" 31.01.2020 "/>
    <s v="USD"/>
    <n v="44000000"/>
    <n v="44000000"/>
    <n v="1269192.97"/>
    <s v="  "/>
    <n v="1269192.97"/>
    <n v="200024738.45899999"/>
    <s v="  "/>
    <n v="258978805.32300001"/>
    <n v="1269192.97"/>
    <x v="1"/>
    <x v="4"/>
    <x v="6"/>
    <s v="FINANCE"/>
    <x v="2"/>
  </r>
  <r>
    <s v="Non Guaranteed"/>
    <x v="20"/>
    <x v="0"/>
    <s v="ITFC-PAK/0205"/>
    <s v="ITFC SHORT TRM FIN IMP OIL&amp;LNG"/>
    <s v=" 21.10.2021 "/>
    <s v=" 30.03.2022 "/>
    <s v="USD"/>
    <n v="761500000"/>
    <n v="761500000"/>
    <s v="  "/>
    <n v="761500000"/>
    <s v="  "/>
    <s v="  "/>
    <n v="134981368386.32401"/>
    <s v="  "/>
    <s v="  "/>
    <x v="1"/>
    <x v="4"/>
    <x v="6"/>
    <s v="FINANCE"/>
    <x v="2"/>
  </r>
  <r>
    <s v="Non Guaranteed"/>
    <x v="20"/>
    <x v="0"/>
    <s v="ITFC-PAK/0207"/>
    <s v="ITFC SHORT TRM FIN IMP OIL&amp;LNG"/>
    <s v=" 14.05.2022 "/>
    <s v=" 30.06.2022 "/>
    <s v="USD"/>
    <n v="70000000"/>
    <n v="70000000"/>
    <s v="  "/>
    <n v="70000000"/>
    <s v="  "/>
    <s v="  "/>
    <n v="13998497219.028999"/>
    <s v="  "/>
    <s v="  "/>
    <x v="1"/>
    <x v="4"/>
    <x v="6"/>
    <s v="FINANCE"/>
    <x v="2"/>
  </r>
  <r>
    <s v="Non Guaranteed"/>
    <x v="20"/>
    <x v="0"/>
    <s v="ITFC-PAK200-ROL"/>
    <s v="ITFC MURABAHA AGREEMENT 471.5M"/>
    <s v=" 27.05.2021 "/>
    <s v=" 06.06.2022 "/>
    <s v="USD"/>
    <n v="471500000"/>
    <n v="471500000"/>
    <n v="446310235.16000003"/>
    <n v="446310235.16000003"/>
    <s v="  "/>
    <n v="70338467175.222"/>
    <n v="72869863121.296997"/>
    <s v="  "/>
    <s v="  "/>
    <x v="1"/>
    <x v="4"/>
    <x v="6"/>
    <s v="FINANCE"/>
    <x v="2"/>
  </r>
  <r>
    <s v="Non Guaranteed"/>
    <x v="20"/>
    <x v="0"/>
    <s v="PAK/00201"/>
    <s v="MURABAHA FINANCING AGREEMENT."/>
    <s v=" 22.10.2019 "/>
    <s v=" 31.10.2020 "/>
    <s v="USD"/>
    <n v="461800000"/>
    <n v="461800000"/>
    <n v="15613103.77"/>
    <s v="  "/>
    <n v="15613103.77"/>
    <n v="2460624248.592"/>
    <s v="  "/>
    <n v="3185853575.7080002"/>
    <n v="15613103.77"/>
    <x v="1"/>
    <x v="4"/>
    <x v="6"/>
    <s v="PARCO"/>
    <x v="2"/>
  </r>
  <r>
    <s v="Non Guaranteed"/>
    <x v="21"/>
    <x v="1"/>
    <n v="2000000446"/>
    <s v="LIVESTOCK &amp; ACCESS TO MARKETS"/>
    <s v=" 12.02.2015 "/>
    <s v=" 12.08.2021 "/>
    <s v="SDR"/>
    <n v="386000"/>
    <n v="512523.08328947565"/>
    <n v="550598.12"/>
    <s v="  "/>
    <n v="512523.08299999998"/>
    <n v="86774231.780000001"/>
    <s v="  "/>
    <n v="104580326.986"/>
    <n v="386000"/>
    <x v="0"/>
    <x v="0"/>
    <x v="10"/>
    <s v="PUNJAB"/>
    <x v="2"/>
  </r>
  <r>
    <s v="Non Guaranteed"/>
    <x v="21"/>
    <x v="1"/>
    <n v="2000003416"/>
    <s v="GWADAR LASBELA LIVELIHOOD SUPP"/>
    <s v=" 19.04.2021 "/>
    <s v=" 19.04.2027 "/>
    <s v="SDR"/>
    <n v="2179000"/>
    <n v="2893232.6385693457"/>
    <n v="3108169.18"/>
    <n v="499972"/>
    <n v="2422244.6719999998"/>
    <n v="489847282.50800002"/>
    <n v="85264325"/>
    <n v="494258986.676"/>
    <n v="1824281.625"/>
    <x v="0"/>
    <x v="0"/>
    <x v="11"/>
    <s v="BALOCHISTAN"/>
    <x v="2"/>
  </r>
  <r>
    <s v="Non Guaranteed"/>
    <x v="21"/>
    <x v="1"/>
    <n v="20000002541"/>
    <s v="SOUTHERN PUN. POV. ALLE. PROJ"/>
    <s v=" 29.01.2020 "/>
    <s v=" 30.03.2023 "/>
    <s v="USD"/>
    <n v="2900000"/>
    <n v="2900000"/>
    <n v="2400000"/>
    <n v="1479573.22"/>
    <n v="920426.78"/>
    <n v="378239860.80000001"/>
    <n v="257156366"/>
    <n v="187813069.80599999"/>
    <n v="920426.78"/>
    <x v="0"/>
    <x v="0"/>
    <x v="11"/>
    <s v="PUNJAB"/>
    <x v="2"/>
  </r>
  <r>
    <s v="Non Guaranteed"/>
    <x v="21"/>
    <x v="1"/>
    <s v="IFAD-2000000873"/>
    <s v="GWADAR-LASBLA LIVLIHOD SPOR PR"/>
    <s v=" 13.03.2015 "/>
    <s v=" 31.12.2019 "/>
    <s v="USD"/>
    <n v="3000000"/>
    <n v="3000000"/>
    <n v="2900000"/>
    <s v="  "/>
    <n v="2900000"/>
    <n v="457039831.80000001"/>
    <s v="  "/>
    <n v="591744953.83200002"/>
    <n v="2900000"/>
    <x v="0"/>
    <x v="0"/>
    <x v="11"/>
    <s v="BALOCHISTAN"/>
    <x v="2"/>
  </r>
  <r>
    <s v="Non Guaranteed"/>
    <x v="21"/>
    <x v="0"/>
    <n v="2000000432"/>
    <s v="LIVESTOCK ACCES TO MARKT PUNJB"/>
    <s v=" 12.02.2015 "/>
    <s v=" 15.08.2021 "/>
    <s v="SDR"/>
    <n v="22430000"/>
    <n v="29782105.591147512"/>
    <n v="30789915.921"/>
    <s v="  "/>
    <n v="28660727.431000002"/>
    <n v="4852488963.3280001"/>
    <s v="  "/>
    <n v="5848220976.1079998"/>
    <n v="21585448.829999998"/>
    <x v="0"/>
    <x v="0"/>
    <x v="10"/>
    <s v="PUNJAB"/>
    <x v="2"/>
  </r>
  <r>
    <s v="Non Guaranteed"/>
    <x v="21"/>
    <x v="0"/>
    <n v="2000001443"/>
    <s v="SOUTHERN PUNJAB POVERTY A PROJ"/>
    <s v=" 04.05.2016 "/>
    <s v=" 30.04.2021 "/>
    <s v="SDR"/>
    <n v="7290000"/>
    <n v="9679516.2621250711"/>
    <n v="9388.9130000000005"/>
    <s v="  "/>
    <n v="8739.65"/>
    <n v="1479692.1850000001"/>
    <s v="  "/>
    <n v="1783325.41"/>
    <n v="6582.152"/>
    <x v="0"/>
    <x v="0"/>
    <x v="11"/>
    <s v="PUNJAB"/>
    <x v="2"/>
  </r>
  <r>
    <s v="Non Guaranteed"/>
    <x v="21"/>
    <x v="0"/>
    <n v="2000001985"/>
    <s v="SOUTHERN PUNJAB POVERTY A PROJ"/>
    <s v=" 29.06.2018 "/>
    <s v=" 30.06.2023 "/>
    <s v="USD"/>
    <n v="25000000"/>
    <n v="25000000"/>
    <n v="1925353.23"/>
    <n v="1925353.23"/>
    <s v="  "/>
    <n v="303435557.37800002"/>
    <n v="306691386"/>
    <s v="  "/>
    <s v="  "/>
    <x v="0"/>
    <x v="0"/>
    <x v="11"/>
    <s v="PUNJAB"/>
    <x v="2"/>
  </r>
  <r>
    <s v="Non Guaranteed"/>
    <x v="21"/>
    <x v="0"/>
    <n v="2000002542"/>
    <s v="SOUTHERN PUN. POV. ALEV. PROJ"/>
    <s v=" 29.01.2020 "/>
    <s v=" 30.03.2023 "/>
    <s v="USD"/>
    <n v="36000000"/>
    <n v="36000000"/>
    <n v="28308336.460000001"/>
    <n v="13068427.92"/>
    <n v="15239908.539999999"/>
    <n v="4461392184.2119999"/>
    <n v="2353229800"/>
    <n v="3109703094.9679999"/>
    <n v="15239908.539999999"/>
    <x v="0"/>
    <x v="0"/>
    <x v="11"/>
    <s v="PUNJAB"/>
    <x v="2"/>
  </r>
  <r>
    <s v="Non Guaranteed"/>
    <x v="21"/>
    <x v="0"/>
    <n v="2000003417"/>
    <s v="GWADAR LASBELA LIVELIHOOD SUPP"/>
    <s v=" 19.04.2021 "/>
    <s v=" 19.04.2027 "/>
    <s v="SDR"/>
    <n v="43687000"/>
    <n v="58006725.232298762"/>
    <n v="62316010.542000003"/>
    <n v="2999972"/>
    <n v="55097674.611000001"/>
    <n v="9820999647.052"/>
    <n v="558500125"/>
    <n v="11242679627.233999"/>
    <n v="41496086.895000003"/>
    <x v="0"/>
    <x v="0"/>
    <x v="11"/>
    <s v="BALOCHISTAN"/>
    <x v="2"/>
  </r>
  <r>
    <s v="Non Guaranteed"/>
    <x v="21"/>
    <x v="0"/>
    <s v="837-PK"/>
    <s v="GWADER-LASBLA LIVLIHOD SPOR PR"/>
    <s v=" 31.01.2013 "/>
    <s v=" 30.09.2019 "/>
    <s v="SDR"/>
    <n v="18550000"/>
    <n v="24630319.158082314"/>
    <n v="471779.24300000002"/>
    <s v="  "/>
    <n v="439154.7"/>
    <n v="74352381.355000004"/>
    <s v="  "/>
    <n v="89609509.583000004"/>
    <n v="330743.57"/>
    <x v="0"/>
    <x v="0"/>
    <x v="11"/>
    <s v="BALOCHISTAN"/>
    <x v="2"/>
  </r>
  <r>
    <s v="Non Guaranteed"/>
    <x v="21"/>
    <x v="0"/>
    <s v="IFAD-2000001114"/>
    <s v="ECON. TRANSFORM. INIT. ETI-GB"/>
    <s v=" 16.09.2015 "/>
    <s v=" 31.03.2023 "/>
    <s v="SDR"/>
    <n v="48550000"/>
    <n v="64463719.413741045"/>
    <n v="32040851.840999998"/>
    <n v="11419185.919"/>
    <n v="18862712.509"/>
    <n v="5049636391.8470001"/>
    <n v="2073733014"/>
    <n v="3848936187.1739998"/>
    <n v="14206203.127"/>
    <x v="1"/>
    <x v="1"/>
    <x v="11"/>
    <s v="GILGIT BALTISTAN"/>
    <x v="2"/>
  </r>
  <r>
    <s v="Non Guaranteed"/>
    <x v="21"/>
    <x v="0"/>
    <s v="IFAD-20X-1958"/>
    <s v="NATIONAL POVERTY GRADUATION PR"/>
    <s v=" 14.11.2017 "/>
    <s v=" 14.11.2023 "/>
    <s v="USD"/>
    <n v="82600000"/>
    <n v="82600000"/>
    <n v="49944251"/>
    <n v="11733751"/>
    <n v="38210500"/>
    <n v="7871211060.8330002"/>
    <n v="2181113051"/>
    <n v="7796851916.6890001"/>
    <n v="38210500"/>
    <x v="1"/>
    <x v="1"/>
    <x v="11"/>
    <s v="PPAF"/>
    <x v="2"/>
  </r>
  <r>
    <s v="Non Guaranteed"/>
    <x v="22"/>
    <x v="0"/>
    <s v="AID11/003/00"/>
    <s v="ITALIAN SUPP, CITIZEN  DAMAGE"/>
    <s v=" 12.04.2012 "/>
    <s v=" 30.06.2015 "/>
    <s v="EUR"/>
    <n v="57750000"/>
    <n v="60060000.096096002"/>
    <n v="32991975.175000001"/>
    <s v="  "/>
    <n v="28860000.046"/>
    <n v="5199533373.9870005"/>
    <s v="  "/>
    <n v="5888882549.9709997"/>
    <n v="27750000"/>
    <x v="1"/>
    <x v="5"/>
    <x v="16"/>
    <s v="CABINET"/>
    <x v="0"/>
  </r>
  <r>
    <s v="Non Guaranteed"/>
    <x v="22"/>
    <x v="0"/>
    <s v="ITALIAN-2019"/>
    <s v="ECONOMIC TRANSFORMATION INIT."/>
    <s v=" 08.08.2019 "/>
    <s v=" 31.12.2022 "/>
    <s v="EUR"/>
    <n v="20500000"/>
    <n v="21320000.034111999"/>
    <n v="24372450.129000001"/>
    <s v="  "/>
    <n v="21320000.034000002"/>
    <n v="3841096726.7290001"/>
    <s v="  "/>
    <n v="4350345667.5459995"/>
    <n v="20500000"/>
    <x v="0"/>
    <x v="0"/>
    <x v="11"/>
    <s v="GILGIT BALTISTAN"/>
    <x v="0"/>
  </r>
  <r>
    <s v="Non Guaranteed"/>
    <x v="22"/>
    <x v="0"/>
    <s v="ITALY-11"/>
    <s v="POVERTY REDUCATION THOUGH RURA"/>
    <s v=" 14.01.2011 "/>
    <s v=" 31.05.2018 "/>
    <s v="EUR"/>
    <n v="40000000"/>
    <n v="41600000.06656"/>
    <n v="594.45000000000005"/>
    <s v="  "/>
    <n v="520"/>
    <n v="93685.285999999993"/>
    <s v="  "/>
    <n v="106105.992"/>
    <n v="500"/>
    <x v="0"/>
    <x v="0"/>
    <x v="11"/>
    <s v="COMMON(BALOCHTN,K.P)"/>
    <x v="0"/>
  </r>
  <r>
    <s v="Non Guaranteed"/>
    <x v="23"/>
    <x v="1"/>
    <n v="1460490"/>
    <s v="UPGRAD.OF MECH SYS SEW &amp; DRAIN"/>
    <s v=" 13.11.2014 "/>
    <s v=" 31.12.2018 "/>
    <s v="JPY"/>
    <n v="1031000000"/>
    <n v="7560591.0602016216"/>
    <n v="1657848.7779999999"/>
    <s v="  "/>
    <n v="1343335.9"/>
    <n v="261276871.19299999"/>
    <s v="  "/>
    <n v="274107668.98400003"/>
    <n v="183184000"/>
    <x v="0"/>
    <x v="0"/>
    <x v="9"/>
    <s v="PUNJAB"/>
    <x v="0"/>
  </r>
  <r>
    <s v="Non Guaranteed"/>
    <x v="23"/>
    <x v="1"/>
    <n v="1460510"/>
    <s v="SPL MED RANGE WEATH FOR (SMRFC"/>
    <s v=" 13.11.2014 "/>
    <s v=" 30.04.2020 "/>
    <s v="JPY"/>
    <n v="2615000000"/>
    <n v="19176474.900511388"/>
    <n v="14543.645"/>
    <s v="  "/>
    <n v="11784.549000000001"/>
    <n v="2292077.54"/>
    <s v="  "/>
    <n v="2404636.9989999998"/>
    <n v="1607000"/>
    <x v="0"/>
    <x v="0"/>
    <x v="14"/>
    <s v="SCIE &amp; TECH RESEARCH"/>
    <x v="0"/>
  </r>
  <r>
    <s v="Non Guaranteed"/>
    <x v="23"/>
    <x v="1"/>
    <n v="1460600"/>
    <s v="SECU.IMP.IN KARACHI &amp; BINQASIM"/>
    <s v=" 28.01.2015 "/>
    <s v=" 31.05.2019 "/>
    <s v="JPY"/>
    <n v="1877000000"/>
    <n v="13764529.020367065"/>
    <n v="977419.79599999997"/>
    <s v="  "/>
    <n v="791992.08"/>
    <n v="154041303.21900001"/>
    <s v="  "/>
    <n v="161605971.31999999"/>
    <n v="108000000"/>
    <x v="0"/>
    <x v="0"/>
    <x v="3"/>
    <s v="SINDH"/>
    <x v="0"/>
  </r>
  <r>
    <s v="Non Guaranteed"/>
    <x v="23"/>
    <x v="1"/>
    <n v="1560050"/>
    <s v="ENERGY SAVING IN WAT SUPP LAHO"/>
    <s v=" 18.06.2015 "/>
    <s v=" 31.12.2019 "/>
    <s v="JPY"/>
    <n v="2554000000"/>
    <n v="18729146.04049946"/>
    <n v="1432472.0630000001"/>
    <s v="  "/>
    <n v="1160715.726"/>
    <n v="225757514.02599999"/>
    <s v="  "/>
    <n v="236844025.43000001"/>
    <n v="158281000"/>
    <x v="0"/>
    <x v="0"/>
    <x v="1"/>
    <s v="PUNJAB"/>
    <x v="0"/>
  </r>
  <r>
    <s v="Non Guaranteed"/>
    <x v="23"/>
    <x v="1"/>
    <n v="1560060"/>
    <s v="PUMPING MACH.&amp;TERMINAL IN FSD"/>
    <s v=" 18.06.2015 "/>
    <s v=" 30.06.2022 "/>
    <s v="JPY"/>
    <n v="1616000000"/>
    <n v="11850548.160316024"/>
    <n v="7070951.6529999999"/>
    <n v="549069.34499999997"/>
    <n v="5189443.0389999999"/>
    <n v="1114381570.3989999"/>
    <n v="113865034.59100001"/>
    <n v="1058905769.395"/>
    <n v="707658400"/>
    <x v="0"/>
    <x v="0"/>
    <x v="9"/>
    <s v="PUNJAB"/>
    <x v="0"/>
  </r>
  <r>
    <s v="Non Guaranteed"/>
    <x v="23"/>
    <x v="1"/>
    <n v="1560200"/>
    <s v="WEATHER SURVELLANCE RADAR, KAR"/>
    <s v=" 08.07.2015 "/>
    <s v=" 30.11.2021 "/>
    <s v="JPY"/>
    <n v="1949000000"/>
    <n v="14292523.740381146"/>
    <n v="2878863.3080000002"/>
    <n v="1439160.7709999999"/>
    <n v="1115388.8459999999"/>
    <n v="453708690.31400001"/>
    <n v="252500736.21900001"/>
    <n v="227595076.27500001"/>
    <n v="152100000"/>
    <x v="0"/>
    <x v="0"/>
    <x v="14"/>
    <s v="METEOROLOGICAL DEPTT"/>
    <x v="0"/>
  </r>
  <r>
    <s v="Non Guaranteed"/>
    <x v="23"/>
    <x v="1"/>
    <n v="1760650"/>
    <s v="PROJ. FOR IMPR. OF AIR. SECU."/>
    <s v=" 27.03.2018 "/>
    <s v=" 30.06.2019 "/>
    <s v="JPY"/>
    <n v="2392000000"/>
    <n v="17541157.920467779"/>
    <n v="21470473.857000001"/>
    <s v="  "/>
    <n v="17397279.359000001"/>
    <n v="3383745434.5380001"/>
    <s v="  "/>
    <n v="3549914576.2930002"/>
    <n v="2372380000"/>
    <x v="0"/>
    <x v="0"/>
    <x v="3"/>
    <s v="C.A.A"/>
    <x v="0"/>
  </r>
  <r>
    <s v="Non Guaranteed"/>
    <x v="23"/>
    <x v="1"/>
    <n v="1860630"/>
    <s v="PROJ. FOR CHILD HEALTH PIMS"/>
    <s v=" 23.04.2019 "/>
    <s v=" 31.12.2026 "/>
    <s v="JPY"/>
    <n v="3620000000"/>
    <n v="26546401.200707927"/>
    <n v="32233132.840999998"/>
    <n v="9434106.8589999992"/>
    <n v="17922487.440000001"/>
    <n v="5079939866.1479998"/>
    <n v="1674998238.707"/>
    <n v="3657083276.9039998"/>
    <n v="2444000000"/>
    <x v="0"/>
    <x v="0"/>
    <x v="20"/>
    <s v="NHRCD"/>
    <x v="0"/>
  </r>
  <r>
    <s v="Non Guaranteed"/>
    <x v="23"/>
    <x v="1"/>
    <n v="2060080"/>
    <s v="HUMAN RESOURCE DEV SCH"/>
    <s v=" 06.08.2020 "/>
    <s v=" 31.12.2025 "/>
    <s v="JPY"/>
    <n v="318000000"/>
    <n v="2331976.6800621878"/>
    <n v="2877958.2889999999"/>
    <n v="156522.09400000001"/>
    <n v="2186334.58"/>
    <n v="453566059.477"/>
    <n v="31668365.715"/>
    <n v="446121536.20700002"/>
    <n v="298139515"/>
    <x v="0"/>
    <x v="0"/>
    <x v="13"/>
    <s v="GRANTS (F.G. PROJS)"/>
    <x v="0"/>
  </r>
  <r>
    <s v="Non Guaranteed"/>
    <x v="23"/>
    <x v="1"/>
    <n v="2060290"/>
    <s v="INS OF WEATHER SUR RADAR SKKR"/>
    <s v=" 25.01.2021 "/>
    <s v=" 31.12.2027 "/>
    <s v="JPY"/>
    <n v="1986000000"/>
    <n v="14563854.360388381"/>
    <n v="17973664.033"/>
    <n v="72046.452000000005"/>
    <n v="14506075.605"/>
    <n v="2832648409.1890001"/>
    <n v="12100207.778000001"/>
    <n v="2959964496.2319999"/>
    <n v="1978121000"/>
    <x v="0"/>
    <x v="0"/>
    <x v="25"/>
    <s v="METEOROLOGICAL DEPTT"/>
    <x v="0"/>
  </r>
  <r>
    <s v="Non Guaranteed"/>
    <x v="23"/>
    <x v="1"/>
    <n v="2060430"/>
    <s v="IMP WTR TRTMNT&amp; WTR DISTRI SYS"/>
    <s v=" 19.03.2021 "/>
    <s v=" 31.12.2028 "/>
    <s v="JPY"/>
    <n v="4094000000"/>
    <n v="30022366.440800622"/>
    <n v="37051450.428999998"/>
    <n v="1539079.0190000001"/>
    <n v="28692311.074999999"/>
    <n v="5839306438.6820002"/>
    <n v="274762920.18900001"/>
    <n v="5854665618.0279999"/>
    <n v="3912627000"/>
    <x v="0"/>
    <x v="0"/>
    <x v="8"/>
    <m/>
    <x v="0"/>
  </r>
  <r>
    <s v="Non Guaranteed"/>
    <x v="23"/>
    <x v="1"/>
    <n v="2160060"/>
    <s v="PRO HUMN RESOURCE DEVLOPMNT"/>
    <s v=" 31.08.2021 "/>
    <s v=" 31.12.2028 "/>
    <s v="JPY"/>
    <n v="312000000"/>
    <n v="2287977.1200610148"/>
    <s v="  "/>
    <s v="  "/>
    <n v="2287977.12"/>
    <s v="  "/>
    <s v="  "/>
    <n v="466861694.92400002"/>
    <n v="312000000"/>
    <x v="0"/>
    <x v="0"/>
    <x v="13"/>
    <s v="FINANCE"/>
    <x v="0"/>
  </r>
  <r>
    <s v="Non Guaranteed"/>
    <x v="23"/>
    <x v="1"/>
    <s v="JAP-1560690"/>
    <s v="PROJ STREGTH.TR.CEN. GRID SYS"/>
    <s v=" 01.03.2016 "/>
    <s v=" 31.01.2020 "/>
    <s v="JPY"/>
    <n v="994000000"/>
    <n v="7289260.4401943861"/>
    <n v="255441.424"/>
    <s v="  "/>
    <n v="206981.264"/>
    <n v="40257553.549999997"/>
    <s v="  "/>
    <n v="42234523.523000002"/>
    <n v="28225000"/>
    <x v="0"/>
    <x v="0"/>
    <x v="1"/>
    <s v="NTDC"/>
    <x v="0"/>
  </r>
  <r>
    <s v="Non Guaranteed"/>
    <x v="23"/>
    <x v="1"/>
    <s v="JAP-2016-KIA"/>
    <s v="PROC. FOR KARACHI INT. AIRPORT"/>
    <s v=" 04.07.2016 "/>
    <s v=" 30.06.2019 "/>
    <s v="JPY"/>
    <n v="200000000"/>
    <n v="1466652.0000391118"/>
    <n v="1810036.66"/>
    <s v="  "/>
    <n v="1466652"/>
    <n v="285261672.62699997"/>
    <s v="  "/>
    <n v="299270317.259"/>
    <n v="200000000"/>
    <x v="1"/>
    <x v="1"/>
    <x v="6"/>
    <s v="MISC."/>
    <x v="0"/>
  </r>
  <r>
    <s v="Non Guaranteed"/>
    <x v="23"/>
    <x v="1"/>
    <s v="JAP-2017-BBIA"/>
    <s v="PROC FOR BENAZ. BH. INT. AIRPO"/>
    <s v=" 24.02.2017 "/>
    <s v=" 30.06.2019 "/>
    <s v="JPY"/>
    <n v="500000000"/>
    <n v="3666630.00009778"/>
    <n v="4525091.6500000004"/>
    <s v="  "/>
    <n v="3666630"/>
    <n v="713154181.56799996"/>
    <s v="  "/>
    <n v="748175793.14699996"/>
    <n v="500000000"/>
    <x v="1"/>
    <x v="1"/>
    <x v="6"/>
    <s v="MISC."/>
    <x v="0"/>
  </r>
  <r>
    <s v="Non Guaranteed"/>
    <x v="23"/>
    <x v="1"/>
    <s v="JAPAN08-09-20"/>
    <s v="ECONOMIC SOCIO DEV PROGRAMME"/>
    <s v=" 08.09.2020 "/>
    <s v=" 31.12.2025 "/>
    <s v="JPY"/>
    <n v="500000000"/>
    <n v="3666630.00009778"/>
    <n v="4525091.6500000004"/>
    <s v="  "/>
    <n v="3666630"/>
    <n v="713154181.56799996"/>
    <s v="  "/>
    <n v="748175793.14699996"/>
    <n v="500000000"/>
    <x v="0"/>
    <x v="0"/>
    <x v="27"/>
    <m/>
    <x v="0"/>
  </r>
  <r>
    <s v="Non Guaranteed"/>
    <x v="23"/>
    <x v="1"/>
    <s v="JAPAN0821"/>
    <s v="PRO OF MNTAL&amp;CHILD HELTH SINDH"/>
    <s v=" 31.08.2021 "/>
    <s v=" 31.08.2021 "/>
    <s v="JPY"/>
    <n v="3445000000"/>
    <n v="25263080.700673703"/>
    <s v="  "/>
    <s v="  "/>
    <n v="25263080.701000001"/>
    <s v="  "/>
    <s v="  "/>
    <n v="5154931214.7840004"/>
    <n v="3445000000"/>
    <x v="0"/>
    <x v="0"/>
    <x v="20"/>
    <s v="SINDH"/>
    <x v="0"/>
  </r>
  <r>
    <s v="Non Guaranteed"/>
    <x v="23"/>
    <x v="1"/>
    <s v="JAPAN-1860230"/>
    <s v="HUMAN RESOURCE DEV SCHOLARSHIP"/>
    <s v=" 31.08.2018 "/>
    <s v=" 31.12.2025 "/>
    <s v="JPY"/>
    <n v="328000000"/>
    <n v="2405309.2800641437"/>
    <n v="2450047.523"/>
    <s v="  "/>
    <n v="1985245.4809999999"/>
    <n v="386127347.45200002"/>
    <s v="  "/>
    <n v="405089308.73799998"/>
    <n v="270718000"/>
    <x v="0"/>
    <x v="0"/>
    <x v="13"/>
    <s v="EAD"/>
    <x v="0"/>
  </r>
  <r>
    <s v="Non Guaranteed"/>
    <x v="23"/>
    <x v="1"/>
    <s v="JAPAN-2013"/>
    <s v="IMPROVEMENT OF AIRPORT SECURIT"/>
    <s v=" 31.10.2013 "/>
    <s v=" 30.09.2017 "/>
    <s v="JPY"/>
    <n v="1946000000"/>
    <n v="14270523.96038056"/>
    <n v="2185619.267"/>
    <s v="  "/>
    <n v="1770982.29"/>
    <n v="344453469.69800001"/>
    <s v="  "/>
    <n v="361368908.08999997"/>
    <n v="241500000"/>
    <x v="0"/>
    <x v="0"/>
    <x v="3"/>
    <s v="C.A.A"/>
    <x v="0"/>
  </r>
  <r>
    <s v="Non Guaranteed"/>
    <x v="23"/>
    <x v="1"/>
    <s v="JAPAN-2017-1"/>
    <s v="ECO&amp;SOC DEV PRG, COUN.TERRORI"/>
    <s v=" 24.02.2017 "/>
    <s v=" 31.03.2017 "/>
    <s v="JPY"/>
    <n v="500000000"/>
    <n v="3666630.00009778"/>
    <n v="4525091.6500000004"/>
    <s v="  "/>
    <n v="3666630"/>
    <n v="713154181.56799996"/>
    <s v="  "/>
    <n v="748175793.14699996"/>
    <n v="500000000"/>
    <x v="1"/>
    <x v="1"/>
    <x v="6"/>
    <s v="MISC."/>
    <x v="0"/>
  </r>
  <r>
    <s v="Non Guaranteed"/>
    <x v="23"/>
    <x v="1"/>
    <s v="JAPAN-2018"/>
    <s v="ECONOMIC &amp; SOCIAL DEV. PROG."/>
    <s v=" 27.03.2018 "/>
    <s v=" 30.06.2018 "/>
    <s v="JPY"/>
    <n v="500000000"/>
    <n v="3666630.00009778"/>
    <n v="4525091.6500000004"/>
    <s v="  "/>
    <n v="3666630"/>
    <n v="713154181.56799996"/>
    <s v="  "/>
    <n v="748175793.14699996"/>
    <n v="500000000"/>
    <x v="1"/>
    <x v="1"/>
    <x v="6"/>
    <s v="METEOROLOGICAL DEPTT"/>
    <x v="0"/>
  </r>
  <r>
    <s v="Non Guaranteed"/>
    <x v="23"/>
    <x v="1"/>
    <s v="JAPAN-2020"/>
    <s v="ECO SOCAL DEV PRO COVID19"/>
    <s v=" 15.12.2020 "/>
    <s v=" 31.03.2021 "/>
    <s v="JPY"/>
    <n v="1000000000"/>
    <n v="7333260.00019556"/>
    <n v="9050183.3000000007"/>
    <s v="  "/>
    <n v="7333260"/>
    <n v="1426308363.1370001"/>
    <s v="  "/>
    <n v="1496351586.2939999"/>
    <n v="1000000000"/>
    <x v="1"/>
    <x v="1"/>
    <x v="7"/>
    <s v="COMM (M/O NHSRC, NDM"/>
    <x v="0"/>
  </r>
  <r>
    <s v="Non Guaranteed"/>
    <x v="23"/>
    <x v="0"/>
    <s v="PK-C21"/>
    <s v="ENERGY SECTOR REFOR PROG LOAN"/>
    <s v=" 04.06.2014 "/>
    <s v=" 17.06.2016 "/>
    <s v="JPY"/>
    <n v="5000000000"/>
    <n v="36666300.000977799"/>
    <n v="45250.915999999997"/>
    <s v="  "/>
    <n v="36666.300000000003"/>
    <n v="7131541.8159999996"/>
    <s v="  "/>
    <n v="7481757.9309999999"/>
    <n v="5000000"/>
    <x v="1"/>
    <x v="1"/>
    <x v="1"/>
    <s v="WAPDA(POWER)"/>
    <x v="0"/>
  </r>
  <r>
    <s v="Non Guaranteed"/>
    <x v="23"/>
    <x v="0"/>
    <s v="PK-P54"/>
    <s v="LOAD DISPATCH SYSTEM UPGRADE P"/>
    <s v=" 10.08.2005 "/>
    <s v=" 06.02.2013 "/>
    <s v="JPY"/>
    <n v="3839000000"/>
    <n v="28152385.140750755"/>
    <n v="2707904.4670000002"/>
    <s v="  "/>
    <n v="2194184.0129999998"/>
    <n v="426765586.98199999"/>
    <s v="  "/>
    <n v="447723212.98900002"/>
    <n v="299209903"/>
    <x v="0"/>
    <x v="0"/>
    <x v="1"/>
    <s v="PEPCO"/>
    <x v="0"/>
  </r>
  <r>
    <s v="Non Guaranteed"/>
    <x v="23"/>
    <x v="0"/>
    <s v="PK-P55"/>
    <s v="INDUS HIGHWAY CONSTRUCTION"/>
    <s v=" 15.12.2006 "/>
    <s v=" 06.06.2017 "/>
    <s v="JPY"/>
    <n v="19455000000"/>
    <n v="142668573.30380461"/>
    <n v="3048930.2250000001"/>
    <s v="  "/>
    <n v="2470513.284"/>
    <n v="480511226.67699999"/>
    <s v="  "/>
    <n v="504108196.27399999"/>
    <n v="336891544"/>
    <x v="0"/>
    <x v="0"/>
    <x v="4"/>
    <s v="N.H.A"/>
    <x v="0"/>
  </r>
  <r>
    <s v="Non Guaranteed"/>
    <x v="23"/>
    <x v="0"/>
    <s v="PK-P56"/>
    <s v="DADU KHUZDAR TRANSMISION"/>
    <s v=" 15.12.2006 "/>
    <s v=" 06.06.2015 "/>
    <s v="JPY"/>
    <n v="3147796925"/>
    <n v="23083613.278841082"/>
    <n v="3150320.298"/>
    <s v="  "/>
    <n v="2552668.5"/>
    <n v="496490296.19499999"/>
    <s v="  "/>
    <n v="520871966.745"/>
    <n v="348094640"/>
    <x v="0"/>
    <x v="0"/>
    <x v="1"/>
    <s v="PEPCO"/>
    <x v="0"/>
  </r>
  <r>
    <s v="Non Guaranteed"/>
    <x v="23"/>
    <x v="0"/>
    <s v="PK-P57"/>
    <s v="EAST-WAST IMPROV. PROJ(N70)"/>
    <s v=" 03.05.2008 "/>
    <s v=" 24.10.2023 "/>
    <s v="JPY"/>
    <n v="15492000000"/>
    <n v="113606863.92302962"/>
    <n v="51463899.045999996"/>
    <n v="2263379.91"/>
    <n v="39678723.034999996"/>
    <n v="8110707504.7609997"/>
    <n v="399699468.565"/>
    <n v="8096442803.5100002"/>
    <n v="5410789067"/>
    <x v="0"/>
    <x v="0"/>
    <x v="4"/>
    <s v="N.H.A"/>
    <x v="0"/>
  </r>
  <r>
    <s v="Non Guaranteed"/>
    <x v="23"/>
    <x v="0"/>
    <s v="PK-P58"/>
    <s v="PUNJAB TRANS. LINES AND GRID"/>
    <s v=" 03.05.2008 "/>
    <s v=" 31.12.2022 "/>
    <s v="JPY"/>
    <n v="11943000000"/>
    <n v="87581124.18233557"/>
    <n v="30125930.524999999"/>
    <n v="4648958.7010000004"/>
    <n v="20527327.809999999"/>
    <n v="4747844903.4239998"/>
    <n v="804735163.34899998"/>
    <n v="4188600912.8119998"/>
    <n v="2799209057"/>
    <x v="0"/>
    <x v="0"/>
    <x v="1"/>
    <s v="NTDC"/>
    <x v="0"/>
  </r>
  <r>
    <s v="Non Guaranteed"/>
    <x v="23"/>
    <x v="0"/>
    <s v="PK-P-59"/>
    <s v="PUNJAB IRRIG. SYSTEM IMPRO. PR"/>
    <s v=" 03.05.2008 "/>
    <s v=" 31.03.2020 "/>
    <s v="JPY"/>
    <n v="11382000000"/>
    <n v="83467165.322225854"/>
    <n v="11174013.335999999"/>
    <s v="  "/>
    <n v="9054175.1840000004"/>
    <n v="1761023853.6889999"/>
    <s v="  "/>
    <n v="1847504302.0680001"/>
    <n v="1234672599"/>
    <x v="0"/>
    <x v="0"/>
    <x v="8"/>
    <s v="PUNJAB"/>
    <x v="0"/>
  </r>
  <r>
    <s v="Non Guaranteed"/>
    <x v="23"/>
    <x v="0"/>
    <s v="PK-P61"/>
    <s v="NATIONAL TRAN. LINES AND GRID"/>
    <s v=" 31.03.2010 "/>
    <s v=" 31.10.2019 "/>
    <s v="JPY"/>
    <n v="23300000000"/>
    <n v="170864958.00455654"/>
    <n v="79602378.248999998"/>
    <s v="  "/>
    <n v="64500896.501000002"/>
    <n v="12545330195.124001"/>
    <s v="  "/>
    <n v="13161406904.169001"/>
    <n v="8795664752"/>
    <x v="0"/>
    <x v="0"/>
    <x v="1"/>
    <s v="PEPCO"/>
    <x v="0"/>
  </r>
  <r>
    <s v="Non Guaranteed"/>
    <x v="23"/>
    <x v="0"/>
    <s v="PK-P62"/>
    <s v="K.P EMERGENCY ROAD REHAB, PROJ"/>
    <s v=" 22.02.2011 "/>
    <s v=" 15.03.2020 "/>
    <s v="JPY"/>
    <n v="14700000000"/>
    <n v="107798922.00287473"/>
    <n v="32998008.431000002"/>
    <s v="  "/>
    <n v="26737908.758000001"/>
    <n v="5200484214.7639999"/>
    <s v="  "/>
    <n v="5455869856.3249998"/>
    <n v="3646114928"/>
    <x v="0"/>
    <x v="6"/>
    <x v="12"/>
    <s v="KHYBER PAKHTUNKHWA"/>
    <x v="0"/>
  </r>
  <r>
    <s v="Non Guaranteed"/>
    <x v="23"/>
    <x v="0"/>
    <s v="PK-P63"/>
    <s v="POLIO ERADICATION PROJECT"/>
    <s v=" 15.08.2011 "/>
    <s v=" 01.04.2014 "/>
    <s v="JPY"/>
    <n v="4993000000"/>
    <n v="36614967.180976428"/>
    <n v="109067.59600000001"/>
    <s v="  "/>
    <n v="88376.225999999995"/>
    <n v="17189046.839000002"/>
    <s v="  "/>
    <n v="18033167.420000002"/>
    <n v="12051424"/>
    <x v="0"/>
    <x v="0"/>
    <x v="20"/>
    <s v="NHRCD"/>
    <x v="0"/>
  </r>
  <r>
    <s v="Non Guaranteed"/>
    <x v="23"/>
    <x v="0"/>
    <s v="PK-P64"/>
    <s v="POLIO ERADICATION PROJ PH-II"/>
    <s v=" 19.05.2016 "/>
    <s v=" 08.07.2021 "/>
    <s v="JPY"/>
    <n v="6290000000"/>
    <n v="46126205.401230067"/>
    <n v="193937.90700000001"/>
    <s v="  "/>
    <n v="157145.66800000001"/>
    <n v="30564602.960000001"/>
    <s v="  "/>
    <n v="32065571.026000001"/>
    <n v="21429169"/>
    <x v="0"/>
    <x v="0"/>
    <x v="20"/>
    <s v="NHSRC"/>
    <x v="0"/>
  </r>
  <r>
    <s v="Non Guaranteed"/>
    <x v="23"/>
    <x v="0"/>
    <s v="PK-P65"/>
    <s v="IBD-BURHAN TRANSMIS. LINE PH-I"/>
    <s v=" 04.05.2017 "/>
    <s v=" 31.05.2025 "/>
    <s v="JPY"/>
    <n v="2665000000"/>
    <n v="19543137.900521167"/>
    <n v="23781390.848000001"/>
    <n v="454221.283"/>
    <n v="18836286.524"/>
    <n v="3747945818.3249998"/>
    <n v="90191680.231999993"/>
    <n v="3843543965.2989998"/>
    <n v="2568610212"/>
    <x v="0"/>
    <x v="0"/>
    <x v="1"/>
    <s v="NTDC"/>
    <x v="0"/>
  </r>
  <r>
    <s v="Non Guaranteed"/>
    <x v="24"/>
    <x v="1"/>
    <s v="KOICA-09"/>
    <s v="GARMENT TECHN. CENT. AT KARAC"/>
    <s v=" 13.10.2009 "/>
    <s v=" 30.06.2015 "/>
    <s v="USD"/>
    <n v="2000000"/>
    <n v="2000000"/>
    <n v="2000000"/>
    <s v="  "/>
    <n v="2000000"/>
    <n v="315199884"/>
    <s v="  "/>
    <n v="408099968.16000003"/>
    <n v="2000000"/>
    <x v="0"/>
    <x v="0"/>
    <x v="18"/>
    <s v="TEXTILE INDUSTRY DIV"/>
    <x v="0"/>
  </r>
  <r>
    <s v="Non Guaranteed"/>
    <x v="24"/>
    <x v="1"/>
    <s v="KOREA-2010"/>
    <s v="KOREA-PAK ICT CENTER OF EXCELL"/>
    <s v=" 03.08.2011 "/>
    <s v=" 30.06.2015 "/>
    <s v="USD"/>
    <n v="5000000"/>
    <n v="5000000"/>
    <n v="5000000"/>
    <s v="  "/>
    <n v="5000000"/>
    <n v="787999710"/>
    <s v="  "/>
    <n v="1020249920.4"/>
    <n v="5000000"/>
    <x v="0"/>
    <x v="0"/>
    <x v="17"/>
    <s v="COMMON[CTTI &amp; COMMU]"/>
    <x v="0"/>
  </r>
  <r>
    <s v="Non Guaranteed"/>
    <x v="24"/>
    <x v="0"/>
    <s v="PAK-12"/>
    <s v="ENERGY SECTOR REFORMS AND FIN."/>
    <s v=" 20.12.2019 "/>
    <s v=" 31.12.2019 "/>
    <s v="USD"/>
    <n v="80000000"/>
    <n v="80000000"/>
    <n v="80"/>
    <s v="  "/>
    <n v="80"/>
    <n v="12607.995000000001"/>
    <s v="  "/>
    <n v="16323.999"/>
    <n v="80"/>
    <x v="1"/>
    <x v="1"/>
    <x v="1"/>
    <s v="FINANCE"/>
    <x v="0"/>
  </r>
  <r>
    <s v="Non Guaranteed"/>
    <x v="24"/>
    <x v="0"/>
    <s v="PAK-7-KOR-2016"/>
    <s v="CHILDREN HOSPITAL ESTAB. PROJ"/>
    <s v=" 28.04.2016 "/>
    <s v=" 30.06.2024 "/>
    <s v="KRW"/>
    <n v="55425000000"/>
    <n v="42635681.250081323"/>
    <n v="30413126.373"/>
    <n v="4675781.0290000001"/>
    <n v="22097313.127"/>
    <n v="4793106952.3760004"/>
    <n v="819279067.19400001"/>
    <n v="4508956391.7250004"/>
    <n v="28725788920"/>
    <x v="0"/>
    <x v="0"/>
    <x v="20"/>
    <s v="SINDH"/>
    <x v="0"/>
  </r>
  <r>
    <s v="Non Guaranteed"/>
    <x v="24"/>
    <x v="0"/>
    <s v="PAK-8-KOREA-16"/>
    <s v="NH-N-45 (KALKATAK-CHITRAL)"/>
    <s v=" 15.04.2016 "/>
    <s v=" 28.02.2026 "/>
    <s v="USD"/>
    <n v="93779000"/>
    <n v="93779000"/>
    <n v="93779000"/>
    <n v="348091"/>
    <n v="93430909"/>
    <n v="14779564960.818001"/>
    <n v="70444941.838"/>
    <n v="19064575494.029999"/>
    <n v="93430909"/>
    <x v="0"/>
    <x v="0"/>
    <x v="4"/>
    <s v="N.H.A"/>
    <x v="0"/>
  </r>
  <r>
    <s v="Non Guaranteed"/>
    <x v="24"/>
    <x v="0"/>
    <s v="PAK9-KOREA-2017"/>
    <s v="ESTABLISHMENT OF IT PARK"/>
    <s v=" 21.03.2017 "/>
    <s v=" 30.04.2025 "/>
    <s v="USD"/>
    <n v="76283000"/>
    <n v="76283000"/>
    <n v="72525282.069999993"/>
    <n v="486240.75"/>
    <n v="72039041.319999993"/>
    <n v="11429980247.766001"/>
    <n v="77604075.226999998"/>
    <n v="14699565234.483999"/>
    <n v="72039041.319999993"/>
    <x v="0"/>
    <x v="0"/>
    <x v="17"/>
    <s v="INFORM. TECHN. (IT)"/>
    <x v="0"/>
  </r>
  <r>
    <s v="Non Guaranteed"/>
    <x v="25"/>
    <x v="0"/>
    <n v="548"/>
    <s v="GAZI BROTHA HYDRO ELECTRIC PRJ"/>
    <s v=" 29.09.1998 "/>
    <s v=" 30.06.2015 "/>
    <s v="KWD"/>
    <n v="9000000"/>
    <n v="29321691.535805043"/>
    <n v="5023713.8810000001"/>
    <s v="  "/>
    <n v="4928784.7719999999"/>
    <n v="791737016.20500004"/>
    <s v="  "/>
    <n v="1005718454.3150001"/>
    <n v="1512841.1980000001"/>
    <x v="0"/>
    <x v="0"/>
    <x v="1"/>
    <s v="PEPCO"/>
    <x v="0"/>
  </r>
  <r>
    <s v="Non Guaranteed"/>
    <x v="25"/>
    <x v="0"/>
    <n v="693"/>
    <s v="LYARI EXPRESSWAY PROJECT"/>
    <s v=" 11.01.2005 "/>
    <s v=" 30.06.2016 "/>
    <s v="KWD"/>
    <n v="10000000"/>
    <n v="32579657.262005605"/>
    <n v="8467688.5170000009"/>
    <s v="  "/>
    <n v="8307681.3710000003"/>
    <n v="1334507219.148"/>
    <s v="  "/>
    <n v="1695182251.4849999"/>
    <n v="2549959.7200000002"/>
    <x v="0"/>
    <x v="0"/>
    <x v="4"/>
    <s v="N.H.A"/>
    <x v="0"/>
  </r>
  <r>
    <s v="Non Guaranteed"/>
    <x v="25"/>
    <x v="0"/>
    <n v="795"/>
    <s v="RECONS. OF HIGH. EDU. INST. EQ"/>
    <s v=" 04.01.2010 "/>
    <s v=" 31.05.2022 "/>
    <s v="KWD"/>
    <n v="14300000"/>
    <n v="46588909.884668015"/>
    <n v="15555861.161"/>
    <n v="106155.128"/>
    <n v="15156323.085999999"/>
    <n v="2451602816.7210002"/>
    <n v="19453915"/>
    <n v="3092647484.3990002"/>
    <n v="4652081.8080000002"/>
    <x v="0"/>
    <x v="2"/>
    <x v="13"/>
    <s v="ERRA"/>
    <x v="0"/>
  </r>
  <r>
    <s v="Non Guaranteed"/>
    <x v="25"/>
    <x v="0"/>
    <s v="KFAED-993"/>
    <s v="SUPP LOAN-GOLEN GOL HYDRO PROJ"/>
    <s v=" 11.04.2018 "/>
    <s v=" 30.06.2022 "/>
    <s v="KWD"/>
    <n v="4500000"/>
    <n v="14660845.767902521"/>
    <n v="5723359.5010000002"/>
    <s v="  "/>
    <n v="5615209.7479999997"/>
    <n v="902001125.33399999"/>
    <s v="  "/>
    <n v="1145783459.651"/>
    <n v="1723532.48"/>
    <x v="0"/>
    <x v="0"/>
    <x v="1"/>
    <s v="WAPDA(POWER)"/>
    <x v="0"/>
  </r>
  <r>
    <s v="Non Guaranteed"/>
    <x v="26"/>
    <x v="1"/>
    <s v="NOR2012"/>
    <s v="NORWAY GRANT ASSIST, BEIP KPK"/>
    <s v=" 02.11.2012 "/>
    <s v=" 30.06.2015 "/>
    <s v="NOK"/>
    <n v="75000000"/>
    <n v="7549031.2523965342"/>
    <n v="6999930.1040000003"/>
    <s v="  "/>
    <n v="6031535.3269999996"/>
    <n v="1103188578.4260001"/>
    <s v="  "/>
    <n v="1230734687.4890001"/>
    <n v="59923602.700000003"/>
    <x v="0"/>
    <x v="0"/>
    <x v="13"/>
    <s v="KHYBER PAKHTUNKHWA"/>
    <x v="0"/>
  </r>
  <r>
    <s v="Non Guaranteed"/>
    <x v="27"/>
    <x v="1"/>
    <s v="201-2"/>
    <s v="DEVELOPMENT PROJS IN BALOCHIST"/>
    <s v=" 23.04.2001 "/>
    <s v=" 31.05.2022 "/>
    <s v="USD"/>
    <n v="27500000"/>
    <n v="27500000"/>
    <n v="9596360"/>
    <n v="749000"/>
    <n v="8847360"/>
    <n v="1512385779.411"/>
    <n v="141184003.618"/>
    <n v="1805303667.1500001"/>
    <n v="8847360"/>
    <x v="0"/>
    <x v="0"/>
    <x v="11"/>
    <s v="BALOCHISTAN"/>
    <x v="0"/>
  </r>
  <r>
    <s v="Non Guaranteed"/>
    <x v="27"/>
    <x v="1"/>
    <s v="201-3"/>
    <s v="GAWADAR NEW INT.  AIRPORT"/>
    <s v=" 23.04.2001 "/>
    <s v=" 30.06.2016 "/>
    <s v="USD"/>
    <n v="17500000"/>
    <n v="17500000"/>
    <n v="11027000"/>
    <s v="  "/>
    <n v="11027000"/>
    <n v="1737854560.434"/>
    <s v="  "/>
    <n v="2250059174.4499998"/>
    <n v="11027000"/>
    <x v="0"/>
    <x v="0"/>
    <x v="4"/>
    <s v="C.A.A"/>
    <x v="0"/>
  </r>
  <r>
    <s v="Non Guaranteed"/>
    <x v="28"/>
    <x v="0"/>
    <s v="1134-P"/>
    <s v="INST. OF EMERGING TECH LHR PRO"/>
    <s v=" 06.09.2007 "/>
    <s v=" 30.06.2015 "/>
    <s v="USD"/>
    <n v="5250000"/>
    <n v="5250000"/>
    <n v="37045"/>
    <s v="  "/>
    <n v="37045"/>
    <n v="5838289.8509999998"/>
    <s v="  "/>
    <n v="7559031.6600000001"/>
    <n v="37045"/>
    <x v="0"/>
    <x v="0"/>
    <x v="13"/>
    <s v="PUNJAB"/>
    <x v="2"/>
  </r>
  <r>
    <s v="Non Guaranteed"/>
    <x v="28"/>
    <x v="0"/>
    <s v="12025-P-OPEC"/>
    <s v="FATA RECONSTRUCTION &amp; REHABILI"/>
    <s v=" 28.06.2017 "/>
    <s v=" 30.04.2022 "/>
    <s v="USD"/>
    <n v="50000000"/>
    <n v="50000000"/>
    <n v="50000000"/>
    <s v="  "/>
    <n v="50000000"/>
    <n v="7879997100"/>
    <s v="  "/>
    <n v="10202499204"/>
    <n v="50000000"/>
    <x v="1"/>
    <x v="1"/>
    <x v="21"/>
    <s v="FATA"/>
    <x v="2"/>
  </r>
  <r>
    <s v="Non Guaranteed"/>
    <x v="28"/>
    <x v="0"/>
    <s v="1205-P"/>
    <s v="GOLAN GOL HYDROPOWER PROJECT"/>
    <s v=" 04.11.2008 "/>
    <s v=" 30.06.2021 "/>
    <s v="USD"/>
    <n v="30000000"/>
    <n v="30000000"/>
    <n v="372707.23"/>
    <s v="  "/>
    <n v="372707.23"/>
    <n v="58738637.831"/>
    <s v="  "/>
    <n v="76050904.348000005"/>
    <n v="372707.23"/>
    <x v="0"/>
    <x v="0"/>
    <x v="1"/>
    <s v="WAPDA(POWER)"/>
    <x v="2"/>
  </r>
  <r>
    <s v="Non Guaranteed"/>
    <x v="28"/>
    <x v="0"/>
    <s v="14855-BS-COV"/>
    <s v="COVID-19 ACTIVE RESPONSE"/>
    <s v=" 03.02.2021 "/>
    <s v=" 30.06.2022 "/>
    <s v="USD"/>
    <n v="50000000"/>
    <n v="50000000"/>
    <n v="50000000"/>
    <n v="50000000"/>
    <s v="  "/>
    <n v="7879997100"/>
    <n v="9558595882.4899998"/>
    <s v="  "/>
    <s v="  "/>
    <x v="1"/>
    <x v="1"/>
    <x v="6"/>
    <s v="OPEC FUND"/>
    <x v="2"/>
  </r>
  <r>
    <s v="Non Guaranteed"/>
    <x v="28"/>
    <x v="0"/>
    <s v="15203P"/>
    <s v="MOMAND DAM HYDROPWR PROJ"/>
    <s v=" 15.06.2022 "/>
    <s v=" 31.12.2026 "/>
    <s v="USD"/>
    <n v="72000000"/>
    <n v="72000000"/>
    <s v="  "/>
    <s v="  "/>
    <n v="72000000"/>
    <s v="  "/>
    <s v="  "/>
    <n v="14691598853.76"/>
    <n v="72000000"/>
    <x v="0"/>
    <x v="0"/>
    <x v="1"/>
    <s v="WAPDA(POWER)"/>
    <x v="2"/>
  </r>
  <r>
    <s v="Non Guaranteed"/>
    <x v="28"/>
    <x v="0"/>
    <s v="1532-P"/>
    <s v="NEELUM JHELUM HYDROPOWER PLANT"/>
    <s v=" 11.10.2013 "/>
    <s v=" 31.12.2019 "/>
    <s v="USD"/>
    <n v="50000000"/>
    <n v="50000000"/>
    <n v="5217269"/>
    <s v="  "/>
    <n v="5217269"/>
    <n v="822241291.79799998"/>
    <s v="  "/>
    <n v="1064583656.391"/>
    <n v="5217269"/>
    <x v="0"/>
    <x v="0"/>
    <x v="1"/>
    <s v="WAPDA(POWER)"/>
    <x v="2"/>
  </r>
  <r>
    <s v="Non Guaranteed"/>
    <x v="28"/>
    <x v="0"/>
    <s v="878-P"/>
    <s v="RAILWAYS DEVELOPMENT PROJECT"/>
    <s v=" 26.04.2002 "/>
    <s v=" 31.12.2006 "/>
    <s v="USD"/>
    <n v="15000000"/>
    <n v="15000000"/>
    <n v="5056046.33"/>
    <s v="  "/>
    <n v="5056046.33"/>
    <n v="796832608.35699999"/>
    <s v="  "/>
    <n v="1031686173.1440001"/>
    <n v="5056046.33"/>
    <x v="0"/>
    <x v="0"/>
    <x v="4"/>
    <s v="RAILWAYS"/>
    <x v="2"/>
  </r>
  <r>
    <s v="Non Guaranteed"/>
    <x v="28"/>
    <x v="0"/>
    <s v="899-P"/>
    <s v="PROVINCIAL ROAD SECTOR  DEV."/>
    <s v=" 10.09.2002 "/>
    <s v=" 30.06.2015 "/>
    <s v="USD"/>
    <n v="15000000"/>
    <n v="15000000"/>
    <n v="2385240.1"/>
    <s v="  "/>
    <n v="2385240.1"/>
    <n v="375913701.41600001"/>
    <s v="  "/>
    <n v="486708204.43199998"/>
    <n v="2385240.1"/>
    <x v="0"/>
    <x v="0"/>
    <x v="4"/>
    <s v="SINDH"/>
    <x v="2"/>
  </r>
  <r>
    <s v="Non Guaranteed"/>
    <x v="29"/>
    <x v="1"/>
    <s v="1427/02-SA06EQ"/>
    <s v="RECONS. PROG OF EQ AFF. AREAS"/>
    <s v=" 11.07.2006 "/>
    <s v=" 31.10.2019 "/>
    <s v="SAR"/>
    <n v="600000000"/>
    <n v="159910451.85267401"/>
    <n v="22636711.107000001"/>
    <s v="  "/>
    <n v="22626454.693"/>
    <n v="3567544357.487"/>
    <s v="  "/>
    <n v="4616927719.9729996"/>
    <n v="84896719.75"/>
    <x v="0"/>
    <x v="2"/>
    <x v="26"/>
    <s v="ERRA"/>
    <x v="0"/>
  </r>
  <r>
    <s v="Non Guaranteed"/>
    <x v="29"/>
    <x v="1"/>
    <s v="15/1437"/>
    <s v="ISB GENERAL HOSPITAL TARALAI"/>
    <s v=" 10.03.2016 "/>
    <s v=" 31.01.2020 "/>
    <s v="SAR"/>
    <n v="75000000"/>
    <n v="19988806.481584251"/>
    <n v="19997867.267000001"/>
    <s v="  "/>
    <n v="19988806.482000001"/>
    <n v="3151662721.474"/>
    <s v="  "/>
    <n v="4078715644.3449998"/>
    <n v="75000000"/>
    <x v="0"/>
    <x v="0"/>
    <x v="20"/>
    <s v="CADD"/>
    <x v="0"/>
  </r>
  <r>
    <s v="Non Guaranteed"/>
    <x v="29"/>
    <x v="1"/>
    <s v="16/1437"/>
    <s v="ESTB. OF F.G.GIRLS C.HOME ECOM"/>
    <s v=" 10.03.2016 "/>
    <s v=" 31.01.2019 "/>
    <s v="SAR"/>
    <n v="22500000"/>
    <n v="5996641.9444752745"/>
    <n v="5999360.1799999997"/>
    <s v="  "/>
    <n v="5996641.9440000001"/>
    <n v="945498816.44200003"/>
    <s v="  "/>
    <n v="1223614693.3039999"/>
    <n v="22500000"/>
    <x v="0"/>
    <x v="0"/>
    <x v="13"/>
    <s v="EDUCATION/PROVINCES"/>
    <x v="0"/>
  </r>
  <r>
    <s v="Non Guaranteed"/>
    <x v="29"/>
    <x v="1"/>
    <s v="17/1437"/>
    <s v="LIVELOHOOD RESTORATBALOCHISTAN"/>
    <s v=" 10.03.2016 "/>
    <s v=" 31.01.2020 "/>
    <s v="SAR"/>
    <n v="5625000"/>
    <n v="1499160.4861188186"/>
    <n v="1325202.129"/>
    <s v="  "/>
    <n v="1324601.696"/>
    <n v="208851778.59099999"/>
    <s v="  "/>
    <n v="270284954.94999999"/>
    <n v="4970037.97"/>
    <x v="0"/>
    <x v="0"/>
    <x v="26"/>
    <s v="BALOCHISTAN"/>
    <x v="0"/>
  </r>
  <r>
    <s v="Non Guaranteed"/>
    <x v="29"/>
    <x v="1"/>
    <s v="18/1437"/>
    <s v="GOVT BUILD AWARAN BALOCHISTAN"/>
    <s v=" 10.03.2016 "/>
    <s v=" 31.03.2020 "/>
    <s v="SAR"/>
    <n v="3750000"/>
    <n v="999440.3240792125"/>
    <n v="999893.36300000001"/>
    <s v="  "/>
    <n v="999440.32400000002"/>
    <n v="157583136.074"/>
    <s v="  "/>
    <n v="203935782.21700001"/>
    <n v="3750000"/>
    <x v="0"/>
    <x v="0"/>
    <x v="26"/>
    <s v="BALOCHISTAN"/>
    <x v="0"/>
  </r>
  <r>
    <s v="Non Guaranteed"/>
    <x v="29"/>
    <x v="1"/>
    <s v="SA1/1440"/>
    <s v="EQUIPPING HAYASERAI HOSPITAL"/>
    <s v=" 27.09.2018 "/>
    <s v=" 31.12.2022 "/>
    <s v="SAR"/>
    <n v="2250000"/>
    <n v="599664.19444752752"/>
    <n v="599936.01800000004"/>
    <s v="  "/>
    <n v="599664.19400000002"/>
    <n v="94549881.643999994"/>
    <s v="  "/>
    <n v="122361469.33"/>
    <n v="2250000"/>
    <x v="0"/>
    <x v="0"/>
    <x v="20"/>
    <s v="KHYBER PAKHTUNKHWA"/>
    <x v="0"/>
  </r>
  <r>
    <s v="Non Guaranteed"/>
    <x v="29"/>
    <x v="1"/>
    <s v="SA19/1437"/>
    <s v="RECONSTRUCT.OF HOUSES IN BALOC"/>
    <s v=" 10.03.2016 "/>
    <s v=" 31.03.2021 "/>
    <s v="SAR"/>
    <n v="93750000"/>
    <n v="24986008.101980314"/>
    <n v="15005577.101"/>
    <s v="  "/>
    <n v="14998778.26"/>
    <n v="2364878080.8280001"/>
    <s v="  "/>
    <n v="3060500465.2049999"/>
    <n v="56276915.310000002"/>
    <x v="0"/>
    <x v="0"/>
    <x v="26"/>
    <s v="BALOCHISTAN"/>
    <x v="0"/>
  </r>
  <r>
    <s v="Non Guaranteed"/>
    <x v="29"/>
    <x v="1"/>
    <s v="SA2/1440"/>
    <s v="EQUIPING(KATH)MEDICAL EQUPMENT"/>
    <s v=" 27.09.2018 "/>
    <s v=" 31.12.2021 "/>
    <s v="SAR"/>
    <n v="20625000"/>
    <n v="5496921.7824356686"/>
    <n v="5499413.4989999998"/>
    <s v="  "/>
    <n v="5496921.7819999997"/>
    <n v="866707248.40499997"/>
    <s v="  "/>
    <n v="1121646802.1949999"/>
    <n v="20625000"/>
    <x v="0"/>
    <x v="0"/>
    <x v="20"/>
    <s v="KHYBER PAKHTUNKHWA"/>
    <x v="0"/>
  </r>
  <r>
    <s v="Non Guaranteed"/>
    <x v="29"/>
    <x v="1"/>
    <s v="SA2014EQ"/>
    <s v="ADD. FIN. ASSIST FOR ERRA PROJ"/>
    <s v=" 25.06.2014 "/>
    <s v=" 31.03.2018 "/>
    <s v="SAR"/>
    <n v="100000000"/>
    <n v="26651741.975445665"/>
    <n v="26663823.022999998"/>
    <s v="  "/>
    <n v="26651741.975000001"/>
    <n v="4202216961.9650002"/>
    <s v="  "/>
    <n v="5438287525.7939997"/>
    <n v="100000000"/>
    <x v="0"/>
    <x v="0"/>
    <x v="26"/>
    <s v="ERRA"/>
    <x v="0"/>
  </r>
  <r>
    <s v="Non Guaranteed"/>
    <x v="29"/>
    <x v="1"/>
    <s v="SA3/1440"/>
    <s v="EQUPING&amp;FURNISHING(KAC)UNI AJK"/>
    <s v=" 27.09.2018 "/>
    <s v=" 31.12.2021 "/>
    <s v="SAR"/>
    <n v="37500000"/>
    <n v="9994403.2407921255"/>
    <n v="9998933.6339999996"/>
    <s v="  "/>
    <n v="9994403.2410000004"/>
    <n v="1575831360.737"/>
    <s v="  "/>
    <n v="2039357822.1730001"/>
    <n v="37500000"/>
    <x v="0"/>
    <x v="0"/>
    <x v="13"/>
    <s v="AJK"/>
    <x v="0"/>
  </r>
  <r>
    <s v="Non Guaranteed"/>
    <x v="29"/>
    <x v="0"/>
    <n v="39722"/>
    <s v="GOLEN GOL HYDROPOWER PROJ"/>
    <s v=" 03.06.2008 "/>
    <s v=" 15.10.2017 "/>
    <s v="SAR"/>
    <n v="150000000"/>
    <n v="39977612.963168502"/>
    <n v="375076.44699999999"/>
    <s v="  "/>
    <n v="374906.50400000002"/>
    <n v="59112026.269000001"/>
    <s v="  "/>
    <n v="76499666.245000005"/>
    <n v="1406686.68"/>
    <x v="0"/>
    <x v="0"/>
    <x v="1"/>
    <s v="WAPDA(POWER)"/>
    <x v="0"/>
  </r>
  <r>
    <s v="Non Guaranteed"/>
    <x v="29"/>
    <x v="0"/>
    <s v="11/506"/>
    <s v="NEELUM JHELUM HYDROPOWER PROJ"/>
    <s v=" 10.11.2009 "/>
    <s v=" 31.07.2019 "/>
    <s v="SAR"/>
    <n v="300000000"/>
    <n v="79955225.926337004"/>
    <n v="19615.812999999998"/>
    <s v="  "/>
    <n v="19606.924999999999"/>
    <n v="3091450.9619999998"/>
    <s v="  "/>
    <n v="4000792.7609999999"/>
    <n v="73567.142999999996"/>
    <x v="0"/>
    <x v="0"/>
    <x v="1"/>
    <s v="WAPDA(POWER)"/>
    <x v="0"/>
  </r>
  <r>
    <s v="Non Guaranteed"/>
    <x v="29"/>
    <x v="0"/>
    <s v="12/556-SA"/>
    <s v="CONST OF INFRA MALKND REG PROJ"/>
    <s v=" 29.12.2011 "/>
    <s v=" 30.03.2022 "/>
    <s v="SAR"/>
    <n v="270000000"/>
    <n v="71959703.333703294"/>
    <n v="51902098.814000003"/>
    <n v="1092000"/>
    <n v="50786990.064999998"/>
    <n v="8179767762.8120003"/>
    <n v="185230418.493"/>
    <n v="10363084514.320999"/>
    <n v="190557863.39300001"/>
    <x v="0"/>
    <x v="0"/>
    <x v="9"/>
    <s v="COMMON [NHA, K.P]"/>
    <x v="0"/>
  </r>
  <r>
    <s v="Non Guaranteed"/>
    <x v="29"/>
    <x v="0"/>
    <s v="13/599"/>
    <s v="NEELUM JHELUM HYDRO POW. PROJ"/>
    <s v=" 26.09.2013 "/>
    <s v=" 31.12.2018 "/>
    <s v="SAR"/>
    <n v="375000000"/>
    <n v="99944032.407921255"/>
    <n v="23440116.480999999"/>
    <s v="  "/>
    <n v="23429496.055"/>
    <n v="3694160997.8979998"/>
    <s v="  "/>
    <n v="4780788296.9820004"/>
    <n v="87909811.209999993"/>
    <x v="0"/>
    <x v="0"/>
    <x v="1"/>
    <s v="WAPDA(POWER)"/>
    <x v="0"/>
  </r>
  <r>
    <s v="Non Guaranteed"/>
    <x v="29"/>
    <x v="0"/>
    <s v="14/609"/>
    <s v="GOLAN GOL HYDROPOWER PROJ GGHP"/>
    <s v=" 17.02.2014 "/>
    <s v=" 30.06.2021 "/>
    <s v="SAR"/>
    <n v="216750000"/>
    <n v="57767650.73177848"/>
    <n v="5136067.307"/>
    <s v="  "/>
    <n v="5133740.2189999996"/>
    <n v="809443909.74800003"/>
    <s v="  "/>
    <n v="1047539609.938"/>
    <n v="19262306.469999999"/>
    <x v="0"/>
    <x v="0"/>
    <x v="1"/>
    <s v="WAPDA(POWER)"/>
    <x v="0"/>
  </r>
  <r>
    <s v="Non Guaranteed"/>
    <x v="29"/>
    <x v="0"/>
    <s v="15/657"/>
    <s v="CHELLA BANDI PATIKA ROAD"/>
    <s v=" 10.03.2016 "/>
    <s v=" 31.12.2024 "/>
    <s v="SAR"/>
    <n v="206250000"/>
    <n v="54969217.82435669"/>
    <n v="54994134.984999999"/>
    <s v="  "/>
    <n v="54969217.824000001"/>
    <n v="8667072484.0540009"/>
    <s v="  "/>
    <n v="11216468021.950001"/>
    <n v="206250000"/>
    <x v="0"/>
    <x v="0"/>
    <x v="4"/>
    <s v="KA &amp; GB"/>
    <x v="0"/>
  </r>
  <r>
    <s v="Non Guaranteed"/>
    <x v="29"/>
    <x v="0"/>
    <s v="F-PAK-0873-98"/>
    <s v="IMPORT OF SUADI GOODS (FERTILI"/>
    <s v=" 29.12.2011 "/>
    <s v=" 29.12.2013 "/>
    <s v="USD"/>
    <n v="100000000"/>
    <n v="100000000"/>
    <n v="22135.919999999998"/>
    <s v="  "/>
    <n v="22135.919999999998"/>
    <n v="3488619.7080000001"/>
    <s v="  "/>
    <n v="4516834.1239999998"/>
    <n v="22135.919999999998"/>
    <x v="1"/>
    <x v="7"/>
    <x v="10"/>
    <s v="FOOD, AGRI. &amp; LIVEST"/>
    <x v="0"/>
  </r>
  <r>
    <s v="Non Guaranteed"/>
    <x v="29"/>
    <x v="0"/>
    <s v="F-PAK-1349-148"/>
    <s v="SFD FOR IMP OIL PETRO PRODUCT"/>
    <s v=" 29.11.2021 "/>
    <s v=" 31.12.2022 "/>
    <s v="USD"/>
    <n v="1200000000"/>
    <n v="1200000000"/>
    <s v="  "/>
    <n v="400000000"/>
    <n v="800000000"/>
    <s v="  "/>
    <n v="77090569724.725998"/>
    <n v="163239987264"/>
    <n v="800000000"/>
    <x v="1"/>
    <x v="1"/>
    <x v="6"/>
    <s v="FINANCE"/>
    <x v="0"/>
  </r>
  <r>
    <s v="Non Guaranteed"/>
    <x v="30"/>
    <x v="0"/>
    <s v="SCB-13082021"/>
    <s v="STANDARD SYNDICATED TERM LOAN"/>
    <s v=" 13.08.2021 "/>
    <s v=" 31.10.2021 "/>
    <s v="USD"/>
    <n v="200000000"/>
    <n v="200000000"/>
    <s v="  "/>
    <n v="200000000"/>
    <s v="  "/>
    <s v="  "/>
    <n v="34079338463.388"/>
    <s v="  "/>
    <s v="  "/>
    <x v="1"/>
    <x v="1"/>
    <x v="6"/>
    <s v="FINANCE"/>
    <x v="1"/>
  </r>
  <r>
    <s v="Non Guaranteed"/>
    <x v="30"/>
    <x v="0"/>
    <s v="SCB-17052021"/>
    <s v="MASTER MURABAHA AGREEMENT(LNG)"/>
    <s v=" 17.05.2021 "/>
    <s v=" 31.12.2021 "/>
    <s v="USD"/>
    <n v="200000000"/>
    <n v="200000000"/>
    <n v="87480883.670000002"/>
    <n v="87255734.040000007"/>
    <n v="225149.63"/>
    <n v="13786982192.500999"/>
    <n v="13958784026.485001"/>
    <n v="45941778.417000003"/>
    <n v="225149.63"/>
    <x v="1"/>
    <x v="1"/>
    <x v="6"/>
    <s v="FINANCE"/>
    <x v="1"/>
  </r>
  <r>
    <s v="Non Guaranteed"/>
    <x v="30"/>
    <x v="0"/>
    <s v="SCB-21102021"/>
    <s v="STANDARD SYNDICATED TERMS LOAN"/>
    <s v=" 21.10.2021 "/>
    <s v=" 31.12.2021 "/>
    <s v="USD"/>
    <n v="200000000"/>
    <n v="200000000"/>
    <s v="  "/>
    <n v="200000000"/>
    <s v="  "/>
    <s v="  "/>
    <n v="34588293245.582001"/>
    <s v="  "/>
    <s v="  "/>
    <x v="1"/>
    <x v="1"/>
    <x v="6"/>
    <s v="FINANCE"/>
    <x v="1"/>
  </r>
  <r>
    <s v="Non Guaranteed"/>
    <x v="31"/>
    <x v="0"/>
    <s v="SFD-1443/1"/>
    <s v="SAUDI TIME DEPOSIT (3BILLION)"/>
    <s v=" 29.11.2021 "/>
    <s v=" 31.12.2021 "/>
    <s v="USD"/>
    <n v="3000000000"/>
    <n v="3000000000"/>
    <s v="  "/>
    <n v="3000000000"/>
    <s v="  "/>
    <s v="  "/>
    <n v="530249871420"/>
    <s v="  "/>
    <s v="  "/>
    <x v="1"/>
    <x v="1"/>
    <x v="6"/>
    <s v="FINANCE"/>
    <x v="4"/>
  </r>
  <r>
    <s v="Non Guaranteed"/>
    <x v="32"/>
    <x v="0"/>
    <s v="MASH09122021"/>
    <s v="ADD. MURABAHA AGREMNT(73M)"/>
    <s v=" 09.12.2021 "/>
    <s v=" 31.12.2021 "/>
    <s v="USD"/>
    <n v="73000000"/>
    <n v="73000000"/>
    <s v="  "/>
    <n v="73000000"/>
    <s v="  "/>
    <s v="  "/>
    <n v="12981849922.754"/>
    <s v="  "/>
    <s v="  "/>
    <x v="1"/>
    <x v="1"/>
    <x v="6"/>
    <s v="FINANCE"/>
    <x v="1"/>
  </r>
  <r>
    <s v="Non Guaranteed"/>
    <x v="32"/>
    <x v="0"/>
    <s v="MASHR08092021"/>
    <s v="MASTER MURABAHA AGREMNT(270M)"/>
    <s v=" 28.09.2021 "/>
    <s v=" 30.11.2021 "/>
    <s v="USD"/>
    <n v="270500000"/>
    <n v="270500000"/>
    <s v="  "/>
    <n v="270500000"/>
    <s v="  "/>
    <s v="  "/>
    <n v="46122956812.697998"/>
    <s v="  "/>
    <s v="  "/>
    <x v="1"/>
    <x v="1"/>
    <x v="6"/>
    <s v="FINANCE"/>
    <x v="1"/>
  </r>
  <r>
    <s v="Non Guaranteed"/>
    <x v="32"/>
    <x v="0"/>
    <s v="SUISSE-18-750"/>
    <s v="FACILITIES AGREEMENT US$ 750 M"/>
    <s v=" 09.05.2018 "/>
    <s v=" 31.07.2018 "/>
    <s v="USD"/>
    <n v="750000000"/>
    <n v="750000000"/>
    <n v="185000000"/>
    <s v="  "/>
    <n v="185000000"/>
    <n v="29155989270"/>
    <s v="  "/>
    <n v="37749247054.800003"/>
    <n v="185000000"/>
    <x v="1"/>
    <x v="1"/>
    <x v="6"/>
    <s v="FINANCE"/>
    <x v="1"/>
  </r>
  <r>
    <s v="Non Guaranteed"/>
    <x v="32"/>
    <x v="0"/>
    <s v="SUISSE-2019"/>
    <s v="TERM FACILITIES AGREEMENT"/>
    <s v=" 26.09.2019 "/>
    <s v=" 31.10.2019 "/>
    <s v="USD"/>
    <n v="200000000"/>
    <n v="200000000"/>
    <n v="45000000"/>
    <s v="  "/>
    <n v="45000000"/>
    <n v="7091997390"/>
    <s v="  "/>
    <n v="9182249283.6000004"/>
    <n v="45000000"/>
    <x v="1"/>
    <x v="1"/>
    <x v="6"/>
    <s v="FINANCE"/>
    <x v="1"/>
  </r>
  <r>
    <s v="Non Guaranteed"/>
    <x v="32"/>
    <x v="0"/>
    <s v="SUISSE-450-2017"/>
    <s v="FACILITIES AGREEMENT US$ 450(M"/>
    <s v=" 26.09.2017 "/>
    <s v=" 30.11.2017 "/>
    <s v="USD"/>
    <n v="450000000"/>
    <n v="450000000"/>
    <n v="195000000"/>
    <s v="  "/>
    <n v="195000000"/>
    <n v="30731988690"/>
    <s v="  "/>
    <n v="39789746895.599998"/>
    <n v="195000000"/>
    <x v="1"/>
    <x v="4"/>
    <x v="6"/>
    <s v="FINANCE"/>
    <x v="1"/>
  </r>
  <r>
    <s v="Non Guaranteed"/>
    <x v="32"/>
    <x v="0"/>
    <s v="SUISSE-JAN-2021"/>
    <s v="TERM FACILITY AGREEMENT"/>
    <s v=" 04.01.2021 "/>
    <s v=" 31.01.2022 "/>
    <s v="USD"/>
    <n v="100000000"/>
    <n v="100000000"/>
    <n v="15000000"/>
    <s v="  "/>
    <n v="15000000"/>
    <n v="2363999130"/>
    <s v="  "/>
    <n v="3060749761.1999998"/>
    <n v="15000000"/>
    <x v="1"/>
    <x v="1"/>
    <x v="6"/>
    <s v="FINANCE"/>
    <x v="1"/>
  </r>
  <r>
    <s v="Non Guaranteed"/>
    <x v="33"/>
    <x v="1"/>
    <n v="10266"/>
    <s v="FINANCIAL INCLUSION PRO. (FIP)"/>
    <s v=" 03.07.2008 "/>
    <s v=" 31.03.2020 "/>
    <s v="GBP"/>
    <n v="50000000"/>
    <n v="60544999.689585783"/>
    <n v="28420175.013999999"/>
    <s v="  "/>
    <n v="24823449.873"/>
    <n v="4479017933.7819996"/>
    <s v="  "/>
    <n v="5065224551.3409996"/>
    <n v="20500000"/>
    <x v="1"/>
    <x v="1"/>
    <x v="3"/>
    <s v="FINANCE"/>
    <x v="0"/>
  </r>
  <r>
    <s v="Non Guaranteed"/>
    <x v="33"/>
    <x v="1"/>
    <n v="10765"/>
    <s v="MATERNAL NEWBORN &amp; CHILD HEALT"/>
    <s v=" 04.03.2008 "/>
    <s v=" 31.03.2015 "/>
    <s v="GBP"/>
    <n v="69000000"/>
    <n v="83552099.571628377"/>
    <n v="30083795.013999999"/>
    <s v="  "/>
    <n v="26276529.864999998"/>
    <n v="4741204349.4180002"/>
    <s v="  "/>
    <n v="5361725500.6879997"/>
    <n v="21700000"/>
    <x v="0"/>
    <x v="0"/>
    <x v="20"/>
    <s v="PLANNIN &amp; DEVELOPMEN"/>
    <x v="0"/>
  </r>
  <r>
    <s v="Non Guaranteed"/>
    <x v="33"/>
    <x v="1"/>
    <n v="10766"/>
    <s v="PUNJAB EDUCATION SECTOR PROJ"/>
    <s v=" 16.12.2009 "/>
    <s v=" 31.05.2019 "/>
    <s v="GBP"/>
    <n v="80000000"/>
    <n v="96871999.503337249"/>
    <n v="2079525.0009999999"/>
    <s v="  "/>
    <n v="1816349.9909999999"/>
    <n v="327733019.54500002"/>
    <s v="  "/>
    <n v="370626186.68400002"/>
    <n v="1500000"/>
    <x v="1"/>
    <x v="1"/>
    <x v="13"/>
    <s v="PUNJAB"/>
    <x v="0"/>
  </r>
  <r>
    <s v="Non Guaranteed"/>
    <x v="33"/>
    <x v="1"/>
    <n v="10768"/>
    <s v="STRENGTHENING NATIONAL STATIST"/>
    <s v=" 31.10.2009 "/>
    <s v=" 31.10.2013 "/>
    <s v="GBP"/>
    <n v="5000000"/>
    <n v="6054499.9689585781"/>
    <n v="6931750.0029999996"/>
    <s v="  "/>
    <n v="6054499.9689999996"/>
    <n v="1092443398.483"/>
    <s v="  "/>
    <n v="1235420622.2780001"/>
    <n v="5000000"/>
    <x v="0"/>
    <x v="0"/>
    <x v="3"/>
    <s v="STATISTICS"/>
    <x v="0"/>
  </r>
  <r>
    <s v="Non Guaranteed"/>
    <x v="33"/>
    <x v="1"/>
    <s v="10763-1"/>
    <s v="POVERTY REDUCTION BUD SUPP -II"/>
    <s v=" 16.12.2009 "/>
    <s v=" 31.12.2013 "/>
    <s v="GBP"/>
    <n v="120000000"/>
    <n v="145307999.25500587"/>
    <n v="83181000.040000007"/>
    <s v="  "/>
    <n v="72653999.628000006"/>
    <n v="13109320781.801001"/>
    <s v="  "/>
    <n v="14825047467.34"/>
    <n v="60000000"/>
    <x v="1"/>
    <x v="1"/>
    <x v="11"/>
    <s v="FINANCE"/>
    <x v="0"/>
  </r>
  <r>
    <s v="Non Guaranteed"/>
    <x v="33"/>
    <x v="1"/>
    <s v="203029(BISP)"/>
    <s v="BENAZIR INCOME SUPPORT PROGRAM"/>
    <s v=" 02.11.2012 "/>
    <s v=" 31.05.2021 "/>
    <s v="GBP"/>
    <n v="284000000"/>
    <n v="343895598.23684722"/>
    <n v="16971696.708000001"/>
    <s v="  "/>
    <n v="14823837.723999999"/>
    <n v="2674738416.8470001"/>
    <s v="  "/>
    <n v="3024803851.586"/>
    <n v="12242000"/>
    <x v="1"/>
    <x v="1"/>
    <x v="11"/>
    <s v="BISP"/>
    <x v="0"/>
  </r>
  <r>
    <s v="Non Guaranteed"/>
    <x v="33"/>
    <x v="1"/>
    <s v="UK-10"/>
    <s v="PUNJAB ECONOMIC OPPORTUNITIES"/>
    <s v=" 28.07.2010 "/>
    <s v=" 31.03.2017 "/>
    <s v="GBP"/>
    <n v="25000000"/>
    <n v="30272499.844792891"/>
    <n v="326086.15600000002"/>
    <s v="  "/>
    <n v="284818.20899999997"/>
    <n v="51391159.329000004"/>
    <s v="  "/>
    <n v="58117151.081"/>
    <n v="235212"/>
    <x v="0"/>
    <x v="0"/>
    <x v="11"/>
    <s v="PUNJAB"/>
    <x v="0"/>
  </r>
  <r>
    <s v="Non Guaranteed"/>
    <x v="33"/>
    <x v="1"/>
    <s v="UK-10-1"/>
    <s v="VITAL TRANSPORT &amp; EDU. INFRAST"/>
    <s v=" 05.08.2010 "/>
    <s v=" 31.12.2016 "/>
    <s v="GBP"/>
    <n v="10000000"/>
    <n v="12108999.937917156"/>
    <n v="13863500.006999999"/>
    <s v="  "/>
    <n v="12108999.937999999"/>
    <n v="2184886796.967"/>
    <s v="  "/>
    <n v="2470841244.5570002"/>
    <n v="10000000"/>
    <x v="0"/>
    <x v="0"/>
    <x v="13"/>
    <s v="COMMON [K.P, FATA]"/>
    <x v="0"/>
  </r>
  <r>
    <s v="Non Guaranteed"/>
    <x v="33"/>
    <x v="1"/>
    <s v="UK-10-2"/>
    <s v="DFID SUPPORT TO PAK GROW. POLI"/>
    <s v=" 14.06.2011 "/>
    <s v=" 13.06.2014 "/>
    <s v="GBP"/>
    <n v="7000000"/>
    <n v="8476299.9565420095"/>
    <n v="9676723.0050000008"/>
    <s v="  "/>
    <n v="8452081.9570000004"/>
    <n v="1525050984.283"/>
    <s v="  "/>
    <n v="1724647188.701"/>
    <n v="6980000"/>
    <x v="0"/>
    <x v="0"/>
    <x v="3"/>
    <s v="PLANNIN &amp; DEVELOPMEN"/>
    <x v="0"/>
  </r>
  <r>
    <s v="Non Guaranteed"/>
    <x v="33"/>
    <x v="1"/>
    <s v="UK-12-KPK"/>
    <s v="KPK EDUCATION SECTRO PROGRAMME"/>
    <s v=" 27.02.2012 "/>
    <s v=" 30.04.2022 "/>
    <s v="GBP"/>
    <n v="283200000"/>
    <n v="342926878.2418139"/>
    <n v="71371636.848000005"/>
    <n v="5749483.8449999997"/>
    <n v="57150431.050999999"/>
    <n v="11248165827.742001"/>
    <n v="1018468771.027"/>
    <n v="11661544546.066999"/>
    <n v="47196656.490000002"/>
    <x v="0"/>
    <x v="0"/>
    <x v="13"/>
    <s v="KHYBER PAKHTUNKHWA"/>
    <x v="0"/>
  </r>
  <r>
    <s v="Non Guaranteed"/>
    <x v="33"/>
    <x v="1"/>
    <s v="UK-13-202488"/>
    <s v="PROVINCIAL HEALTH &amp; NUTRITION"/>
    <s v=" 15.03.2013 "/>
    <s v=" 31.01.2019 "/>
    <s v="GBP"/>
    <n v="130000000"/>
    <n v="157416999.19292304"/>
    <n v="157429.747"/>
    <s v="  "/>
    <n v="137506.171"/>
    <n v="24810919"/>
    <s v="  "/>
    <n v="28058131.921"/>
    <n v="113557"/>
    <x v="1"/>
    <x v="1"/>
    <x v="20"/>
    <s v="PROVINCIAL M/OHEALTH"/>
    <x v="0"/>
  </r>
  <r>
    <s v="Non Guaranteed"/>
    <x v="33"/>
    <x v="1"/>
    <s v="UK-13-KP-SNG"/>
    <s v="UK SUB NAT GOV PRGME"/>
    <s v=" 01.03.2013 "/>
    <s v=" 31.03.2017 "/>
    <s v="GBP"/>
    <n v="9000000"/>
    <n v="10898099.944125442"/>
    <n v="12477150.005999999"/>
    <s v="  "/>
    <n v="10898099.944"/>
    <n v="1966398117.27"/>
    <s v="  "/>
    <n v="2223757120.1009998"/>
    <n v="9000000"/>
    <x v="0"/>
    <x v="0"/>
    <x v="3"/>
    <s v="KHYBER PAKHTUNKHWA"/>
    <x v="0"/>
  </r>
  <r>
    <s v="Non Guaranteed"/>
    <x v="33"/>
    <x v="1"/>
    <s v="UK-13-PEF"/>
    <s v="PROVISION TEXTBOOKS  PUN EDU"/>
    <s v=" 18.02.2013 "/>
    <s v=" 30.06.2013 "/>
    <s v="GBP"/>
    <n v="2000000"/>
    <n v="2421799.9875834314"/>
    <n v="2772700.0010000002"/>
    <s v="  "/>
    <n v="2421799.9879999999"/>
    <n v="436977359.39300001"/>
    <s v="  "/>
    <n v="494168248.91100001"/>
    <n v="2000000"/>
    <x v="0"/>
    <x v="0"/>
    <x v="13"/>
    <s v="PUNJAB"/>
    <x v="0"/>
  </r>
  <r>
    <s v="Non Guaranteed"/>
    <x v="33"/>
    <x v="1"/>
    <s v="UK-13-PESP2"/>
    <s v="PUNJ EDU SEC PRGME2"/>
    <s v=" 22.03.2013 "/>
    <s v=" 31.12.2021 "/>
    <s v="GBP"/>
    <n v="420000000"/>
    <n v="508577997.39252055"/>
    <n v="172337296.127"/>
    <n v="10264707.006999999"/>
    <n v="141318195.178"/>
    <n v="27160347874.053001"/>
    <n v="1795898109"/>
    <n v="28835975476.339001"/>
    <n v="116705092"/>
    <x v="0"/>
    <x v="0"/>
    <x v="13"/>
    <s v="PUNJAB"/>
    <x v="0"/>
  </r>
  <r>
    <s v="Non Guaranteed"/>
    <x v="33"/>
    <x v="1"/>
    <s v="UK-14-204024"/>
    <s v="BOP -STABILITY &amp; GROWTH PROG"/>
    <s v=" 26.09.2014 "/>
    <s v=" 30.06.2017 "/>
    <s v="GBP"/>
    <n v="340000000"/>
    <n v="411705997.88918334"/>
    <n v="221816000.10699999"/>
    <s v="  "/>
    <n v="193743999.007"/>
    <n v="34958188751.469002"/>
    <s v="  "/>
    <n v="39533459912.907997"/>
    <n v="160000000"/>
    <x v="1"/>
    <x v="1"/>
    <x v="11"/>
    <s v="BISP"/>
    <x v="0"/>
  </r>
  <r>
    <s v="Non Guaranteed"/>
    <x v="33"/>
    <x v="1"/>
    <s v="UK-2016-SDP"/>
    <s v="SKILLS DEVELOPMENT PROGRAMME"/>
    <s v=" 11.08.2016 "/>
    <s v=" 31.03.2021 "/>
    <s v="GBP"/>
    <n v="38400000"/>
    <n v="46498559.76160188"/>
    <n v="14518119.227"/>
    <s v="  "/>
    <n v="12680773.595000001"/>
    <n v="2288054748.1440001"/>
    <s v="  "/>
    <n v="2587511650.1989999"/>
    <n v="10472189"/>
    <x v="0"/>
    <x v="0"/>
    <x v="13"/>
    <s v="PUNJAB"/>
    <x v="0"/>
  </r>
  <r>
    <s v="Non Guaranteed"/>
    <x v="34"/>
    <x v="1"/>
    <s v="391-006-GUD01"/>
    <s v="GUDDU THERM POW STATION REPAIR"/>
    <s v=" 25.03.2010 "/>
    <s v=" 31.07.2015 "/>
    <s v="USD"/>
    <n v="18068000"/>
    <n v="18068000"/>
    <n v="983270"/>
    <s v="  "/>
    <n v="983270"/>
    <n v="154963294.97"/>
    <s v="  "/>
    <n v="200636227.84599999"/>
    <n v="983270"/>
    <x v="0"/>
    <x v="8"/>
    <x v="1"/>
    <s v="WAPDA(POWER)"/>
    <x v="0"/>
  </r>
  <r>
    <s v="Non Guaranteed"/>
    <x v="34"/>
    <x v="1"/>
    <s v="391-006-JAM01"/>
    <s v="JAMSHORO THERM POW ST. REPAIR"/>
    <s v=" 25.03.2010 "/>
    <s v=" 30.06.2016 "/>
    <s v="USD"/>
    <n v="19360000"/>
    <n v="19360000"/>
    <n v="340850"/>
    <s v="  "/>
    <n v="340850"/>
    <n v="53717940.230999999"/>
    <s v="  "/>
    <n v="69550437.074000001"/>
    <n v="340850"/>
    <x v="0"/>
    <x v="8"/>
    <x v="1"/>
    <s v="WAPDA(POWER)"/>
    <x v="0"/>
  </r>
  <r>
    <s v="Non Guaranteed"/>
    <x v="34"/>
    <x v="1"/>
    <s v="391-006-MUZ01"/>
    <s v="MUZAFFARGARH THERM POW ST REPA"/>
    <s v=" 25.03.2010 "/>
    <s v=" 31.07.2017 "/>
    <s v="USD"/>
    <n v="15193000"/>
    <n v="15193000"/>
    <n v="2498475"/>
    <s v="  "/>
    <n v="2498475"/>
    <n v="393759515.088"/>
    <s v="  "/>
    <n v="509813783.97399998"/>
    <n v="2498475"/>
    <x v="0"/>
    <x v="8"/>
    <x v="1"/>
    <s v="WAPDA(POWER)"/>
    <x v="0"/>
  </r>
  <r>
    <s v="Non Guaranteed"/>
    <x v="34"/>
    <x v="1"/>
    <s v="391-010"/>
    <s v="FATA DEVELOPMENT PROG."/>
    <s v=" 30.09.2007 "/>
    <s v=" 30.09.2015 "/>
    <s v="USD"/>
    <n v="73000000"/>
    <n v="73000000"/>
    <n v="14987721.949999999"/>
    <s v="  "/>
    <n v="14987721.949999999"/>
    <n v="2362064110.0320001"/>
    <s v="  "/>
    <n v="3058244425.2930002"/>
    <n v="14987721.949999999"/>
    <x v="0"/>
    <x v="8"/>
    <x v="11"/>
    <s v="FATA"/>
    <x v="0"/>
  </r>
  <r>
    <s v="Non Guaranteed"/>
    <x v="34"/>
    <x v="1"/>
    <s v="391-010-01"/>
    <s v="FATA DEVELOPMENT PROGRAM"/>
    <s v=" 22.09.2008 "/>
    <s v=" 30.09.2016 "/>
    <s v="USD"/>
    <n v="20462413"/>
    <n v="20462413"/>
    <n v="16678672"/>
    <s v="  "/>
    <n v="16678672"/>
    <n v="2628557739.8369999"/>
    <s v="  "/>
    <n v="3403282756.0760002"/>
    <n v="16678672"/>
    <x v="0"/>
    <x v="8"/>
    <x v="11"/>
    <s v="FATA"/>
    <x v="0"/>
  </r>
  <r>
    <s v="Non Guaranteed"/>
    <x v="34"/>
    <x v="1"/>
    <s v="391-010-02"/>
    <s v="FATA DEVELOPMENT PROGRAM-04"/>
    <s v=" 30.09.2009 "/>
    <s v=" 30.09.2017 "/>
    <s v="USD"/>
    <n v="126728000"/>
    <n v="126728000"/>
    <n v="24737302.420000002"/>
    <s v="  "/>
    <n v="24737302.420000002"/>
    <n v="3898597426.6279998"/>
    <s v="  "/>
    <n v="5047646164.9829998"/>
    <n v="24737302.420000002"/>
    <x v="0"/>
    <x v="8"/>
    <x v="11"/>
    <s v="FATA"/>
    <x v="0"/>
  </r>
  <r>
    <s v="Non Guaranteed"/>
    <x v="34"/>
    <x v="1"/>
    <s v="391-013"/>
    <s v="QUICK IMPACT RECONS. OF FATA"/>
    <s v=" 10.03.2011 "/>
    <s v=" 31.12.2015 "/>
    <s v="USD"/>
    <n v="48200000"/>
    <n v="48200000"/>
    <n v="659974.53"/>
    <s v="  "/>
    <n v="659974.53"/>
    <n v="104011947.649"/>
    <s v="  "/>
    <n v="134667792.34"/>
    <n v="659974.53"/>
    <x v="0"/>
    <x v="8"/>
    <x v="11"/>
    <s v="FATA"/>
    <x v="0"/>
  </r>
  <r>
    <s v="Non Guaranteed"/>
    <x v="34"/>
    <x v="1"/>
    <s v="391-015-DOD"/>
    <s v="PESHAWAR-TORKHAM ROAD"/>
    <s v=" 18.09.2012 "/>
    <s v=" 31.12.2017 "/>
    <s v="USD"/>
    <n v="67000000"/>
    <n v="67000000"/>
    <n v="67000000"/>
    <s v="  "/>
    <n v="67000000"/>
    <n v="10559196114"/>
    <s v="  "/>
    <n v="13671348933.360001"/>
    <n v="67000000"/>
    <x v="0"/>
    <x v="0"/>
    <x v="4"/>
    <s v="N.H.A"/>
    <x v="0"/>
  </r>
  <r>
    <s v="Non Guaranteed"/>
    <x v="34"/>
    <x v="1"/>
    <s v="391-016-DOD"/>
    <s v="KALAT-QUETTA-CHAMAN ROAD PROJE"/>
    <s v=" 12.05.2014 "/>
    <s v=" 31.01.2020 "/>
    <s v="USD"/>
    <n v="90000000"/>
    <n v="90000000"/>
    <n v="8056278"/>
    <s v="  "/>
    <n v="8056278"/>
    <n v="1269668945.536"/>
    <s v="  "/>
    <n v="1643883397.6440001"/>
    <n v="8056278"/>
    <x v="1"/>
    <x v="8"/>
    <x v="4"/>
    <s v="N.H.A"/>
    <x v="0"/>
  </r>
  <r>
    <s v="Non Guaranteed"/>
    <x v="34"/>
    <x v="1"/>
    <s v="391-AAG-011-02"/>
    <s v="MALAKIND RECON. &amp; RECOVERY PRO"/>
    <s v=" 17.12.2009 "/>
    <s v=" 28.02.2021 "/>
    <s v="USD"/>
    <n v="87134400"/>
    <n v="87134400"/>
    <n v="28010006.91"/>
    <s v="  "/>
    <n v="28010006.91"/>
    <n v="4414375464.4359999"/>
    <s v="  "/>
    <n v="5715441464.066"/>
    <n v="28010006.91"/>
    <x v="1"/>
    <x v="8"/>
    <x v="11"/>
    <s v="KHYBER PAKHTUNKHWA"/>
    <x v="0"/>
  </r>
  <r>
    <s v="Non Guaranteed"/>
    <x v="34"/>
    <x v="1"/>
    <s v="391-AAG-011-03"/>
    <s v="TARBELA DAM REPAIR AND MAINTEN"/>
    <s v=" 13.01.2010 "/>
    <s v=" 30.06.2023 "/>
    <s v="USD"/>
    <n v="25000000"/>
    <n v="25000000"/>
    <n v="4469220.2300000004"/>
    <n v="4313918.68"/>
    <n v="155301.54999999999"/>
    <n v="704348849.03299999"/>
    <n v="823165918"/>
    <n v="31689278.805"/>
    <n v="155301.54999999999"/>
    <x v="0"/>
    <x v="8"/>
    <x v="8"/>
    <s v="WAPDA(WATER)"/>
    <x v="0"/>
  </r>
  <r>
    <s v="Non Guaranteed"/>
    <x v="34"/>
    <x v="1"/>
    <s v="391-COM-SUPP"/>
    <s v="COMPITIVENESS SUPPORT FUND"/>
    <s v=" 30.06.2010 "/>
    <s v=" 30.09.2017 "/>
    <s v="USD"/>
    <n v="3000000"/>
    <n v="3000000"/>
    <n v="2119783"/>
    <s v="  "/>
    <n v="2119783"/>
    <n v="334077677.85299999"/>
    <s v="  "/>
    <n v="432541687.403"/>
    <n v="2119783"/>
    <x v="0"/>
    <x v="8"/>
    <x v="3"/>
    <s v="FINANCE"/>
    <x v="0"/>
  </r>
  <r>
    <s v="Non Guaranteed"/>
    <x v="34"/>
    <x v="1"/>
    <s v="391-DOH-STC-001"/>
    <s v="STRENGTH TECH CAP OF DOH,SINDH"/>
    <s v=" 17.05.2017 "/>
    <s v=" 30.04.2022 "/>
    <s v="USD"/>
    <n v="500000"/>
    <n v="500000"/>
    <n v="459819"/>
    <n v="418378.74"/>
    <n v="41440.26"/>
    <n v="72467447.730000004"/>
    <n v="75208096"/>
    <n v="8455884.3929999992"/>
    <n v="41440.26"/>
    <x v="0"/>
    <x v="0"/>
    <x v="20"/>
    <s v="SINDH"/>
    <x v="0"/>
  </r>
  <r>
    <s v="Non Guaranteed"/>
    <x v="34"/>
    <x v="1"/>
    <s v="391-G-04-1023"/>
    <s v="MERIT AND NEEDS-BASED SHCOL.PR"/>
    <s v=" 02.07.2004 "/>
    <s v=" 30.06.2017 "/>
    <s v="USD"/>
    <n v="13133350"/>
    <n v="13133350"/>
    <n v="3327253.3"/>
    <s v="  "/>
    <n v="3327253.3"/>
    <n v="524374927.09899998"/>
    <s v="  "/>
    <n v="678925982.89499998"/>
    <n v="3327253.3"/>
    <x v="0"/>
    <x v="8"/>
    <x v="13"/>
    <s v="HIGHER EDUCATION COM"/>
    <x v="0"/>
  </r>
  <r>
    <s v="Non Guaranteed"/>
    <x v="34"/>
    <x v="1"/>
    <s v="391-G04-1023-12"/>
    <s v="MERIT &amp; NEEDS SCHOL.SHIP PROG"/>
    <s v=" 30.09.2013 "/>
    <s v=" 30.06.2023 "/>
    <s v="USD"/>
    <n v="23100000"/>
    <n v="23100000"/>
    <n v="10380349"/>
    <n v="1433768"/>
    <n v="8946581"/>
    <n v="1635942400.3399999"/>
    <n v="252937950"/>
    <n v="1825549710.6199999"/>
    <n v="8946581"/>
    <x v="1"/>
    <x v="8"/>
    <x v="13"/>
    <s v="HIGHER EDUCATION COM"/>
    <x v="0"/>
  </r>
  <r>
    <s v="Non Guaranteed"/>
    <x v="34"/>
    <x v="1"/>
    <s v="391-GOMAL-AGR"/>
    <s v="GOMAL ZAM MULTIPURPOSE DAM PRO"/>
    <s v=" 07.01.2011 "/>
    <s v=" 31.07.2022 "/>
    <s v="USD"/>
    <n v="45000000"/>
    <n v="45000000"/>
    <n v="5388604.3099999996"/>
    <n v="348204.69"/>
    <n v="5040399.62"/>
    <n v="849243726.71700001"/>
    <n v="61519487"/>
    <n v="1028493462.2180001"/>
    <n v="5040399.62"/>
    <x v="0"/>
    <x v="8"/>
    <x v="8"/>
    <s v="WAPDA(WATER)"/>
    <x v="0"/>
  </r>
  <r>
    <s v="Non Guaranteed"/>
    <x v="34"/>
    <x v="1"/>
    <s v="391MNHSRCHPSIA"/>
    <s v="STRENGTH TECH CAP. OF M/ONHSRC"/>
    <s v=" 17.05.2017 "/>
    <s v=" 31.12.2020 "/>
    <s v="USD"/>
    <n v="750000"/>
    <n v="750000"/>
    <n v="750000"/>
    <s v="  "/>
    <n v="750000"/>
    <n v="118199956.5"/>
    <s v="  "/>
    <n v="153037488.06"/>
    <n v="750000"/>
    <x v="0"/>
    <x v="0"/>
    <x v="20"/>
    <s v="NHSRC"/>
    <x v="0"/>
  </r>
  <r>
    <s v="Non Guaranteed"/>
    <x v="34"/>
    <x v="1"/>
    <s v="391-PEPA-10-AGR"/>
    <s v="PEPA AGRICULTURE"/>
    <s v=" 30.09.2010 "/>
    <s v=" 31.12.2014 "/>
    <s v="USD"/>
    <n v="56493820"/>
    <n v="56493820"/>
    <n v="55675209"/>
    <s v="  "/>
    <n v="55675209"/>
    <n v="8774409709.2380009"/>
    <s v="  "/>
    <n v="11360525510.101"/>
    <n v="55675209"/>
    <x v="0"/>
    <x v="8"/>
    <x v="10"/>
    <s v="MISC."/>
    <x v="0"/>
  </r>
  <r>
    <s v="Non Guaranteed"/>
    <x v="34"/>
    <x v="1"/>
    <s v="391-PEPA-10-DG"/>
    <s v="PEPA DEMOCRACY AND GOVERNANCE"/>
    <s v=" 30.09.2010 "/>
    <s v=" 31.12.2015 "/>
    <s v="USD"/>
    <n v="98913839"/>
    <n v="98913839"/>
    <n v="96893762.879999995"/>
    <s v="  "/>
    <n v="96893762.879999995"/>
    <n v="15270451410.049999"/>
    <s v="  "/>
    <n v="19771170773.115002"/>
    <n v="96893762.879999995"/>
    <x v="0"/>
    <x v="8"/>
    <x v="3"/>
    <s v="MISC."/>
    <x v="0"/>
  </r>
  <r>
    <s v="Non Guaranteed"/>
    <x v="34"/>
    <x v="1"/>
    <s v="391-PEPA-10-EDU"/>
    <s v="PEPA EDUCATION"/>
    <s v=" 30.09.2010 "/>
    <s v=" 30.09.2019 "/>
    <s v="USD"/>
    <n v="179454711"/>
    <n v="179454711"/>
    <n v="161589313"/>
    <s v="  "/>
    <n v="161589313"/>
    <n v="25466466356.619999"/>
    <s v="  "/>
    <n v="32972296745.147999"/>
    <n v="161589313"/>
    <x v="0"/>
    <x v="8"/>
    <x v="13"/>
    <s v="MISC."/>
    <x v="0"/>
  </r>
  <r>
    <s v="Non Guaranteed"/>
    <x v="34"/>
    <x v="1"/>
    <s v="391-PEPA-10-EG"/>
    <s v="PEPA ECONOMIC OPPORTUNITY"/>
    <s v=" 30.09.2010 "/>
    <s v=" 31.12.2014 "/>
    <s v="USD"/>
    <n v="144000762"/>
    <n v="144000762"/>
    <n v="143829117"/>
    <s v="  "/>
    <n v="143829117"/>
    <n v="22667460497.111"/>
    <s v="  "/>
    <n v="29348329034.09"/>
    <n v="143829117"/>
    <x v="0"/>
    <x v="8"/>
    <x v="3"/>
    <s v="MISC."/>
    <x v="0"/>
  </r>
  <r>
    <s v="Non Guaranteed"/>
    <x v="34"/>
    <x v="1"/>
    <s v="391-PEPA-10-ENR"/>
    <s v="PEPA ENERGY"/>
    <s v=" 30.09.2010 "/>
    <s v=" 31.01.2018 "/>
    <s v="USD"/>
    <n v="44825000"/>
    <n v="44825000"/>
    <n v="43100800"/>
    <s v="  "/>
    <n v="43100800"/>
    <n v="6792683580.1540003"/>
    <s v="  "/>
    <n v="8794717553.8349991"/>
    <n v="43100800"/>
    <x v="0"/>
    <x v="8"/>
    <x v="1"/>
    <s v="MISC."/>
    <x v="0"/>
  </r>
  <r>
    <s v="Non Guaranteed"/>
    <x v="34"/>
    <x v="1"/>
    <s v="391PEPA-10-FATA"/>
    <s v="PEPA FATA"/>
    <s v=" 30.09.2010 "/>
    <s v=" 30.11.2020 "/>
    <s v="USD"/>
    <n v="111264712"/>
    <n v="111264712"/>
    <n v="266857.87"/>
    <s v="  "/>
    <n v="266857.87"/>
    <n v="42056784.833999999"/>
    <s v="  "/>
    <n v="54452344.125"/>
    <n v="266857.87"/>
    <x v="0"/>
    <x v="8"/>
    <x v="11"/>
    <s v="MISC."/>
    <x v="0"/>
  </r>
  <r>
    <s v="Non Guaranteed"/>
    <x v="34"/>
    <x v="1"/>
    <s v="391-PEPA-10-KPK"/>
    <s v="PEPA KPK"/>
    <s v=" 30.09.2010 "/>
    <s v=" 30.11.2020 "/>
    <s v="USD"/>
    <n v="67000000"/>
    <n v="67000000"/>
    <n v="659096.25"/>
    <s v="  "/>
    <n v="659096.25"/>
    <n v="103873530.772"/>
    <s v="  "/>
    <n v="134488579.31999999"/>
    <n v="659096.25"/>
    <x v="0"/>
    <x v="8"/>
    <x v="11"/>
    <s v="MISC."/>
    <x v="0"/>
  </r>
  <r>
    <s v="Non Guaranteed"/>
    <x v="34"/>
    <x v="1"/>
    <s v="391-PEPA-15-20"/>
    <s v="AMENDMENT NO. 20 PEPA"/>
    <s v=" 15.09.2016 "/>
    <s v=" 15.09.2018 "/>
    <s v="USD"/>
    <n v="407471000"/>
    <n v="407471000"/>
    <n v="407471000"/>
    <s v="  "/>
    <n v="407471000"/>
    <n v="64217405966.681999"/>
    <s v="  "/>
    <n v="83144451063.061996"/>
    <n v="407471000"/>
    <x v="0"/>
    <x v="8"/>
    <x v="0"/>
    <s v="MISC."/>
    <x v="0"/>
  </r>
  <r>
    <s v="Non Guaranteed"/>
    <x v="34"/>
    <x v="1"/>
    <s v="391-PEPA-16-22"/>
    <s v="AMEND. NO.19(22) PEPA 30-09-10"/>
    <s v=" 26.05.2017 "/>
    <s v=" 31.12.2017 "/>
    <s v="USD"/>
    <n v="180575000"/>
    <n v="180575000"/>
    <n v="180575000"/>
    <s v="  "/>
    <n v="180575000"/>
    <n v="28458609526.650002"/>
    <s v="  "/>
    <n v="36846325875.246002"/>
    <n v="180575000"/>
    <x v="1"/>
    <x v="8"/>
    <x v="0"/>
    <s v="MISC."/>
    <x v="0"/>
  </r>
  <r>
    <s v="Non Guaranteed"/>
    <x v="34"/>
    <x v="1"/>
    <s v="391PEPA-ENR-KTD"/>
    <s v="STAGE 1 OF KURRAM TANGI DAM PR"/>
    <s v=" 14.12.2016 "/>
    <s v=" 30.09.2023 "/>
    <s v="USD"/>
    <n v="81000000"/>
    <n v="81000000"/>
    <n v="43642102.859999999"/>
    <n v="18531835"/>
    <n v="25110267.859999999"/>
    <n v="6877992879.4940004"/>
    <n v="3172140721"/>
    <n v="5123749757.0780001"/>
    <n v="25110267.859999999"/>
    <x v="0"/>
    <x v="8"/>
    <x v="1"/>
    <s v="WAPDA(WATER)"/>
    <x v="0"/>
  </r>
  <r>
    <s v="Non Guaranteed"/>
    <x v="34"/>
    <x v="1"/>
    <s v="391PEPA-ENRPHPP"/>
    <s v="POW. TRANS.LINES HYDROPOW AJK"/>
    <s v=" 22.07.2016 "/>
    <s v=" 31.08.2021 "/>
    <s v="USD"/>
    <n v="6960000"/>
    <n v="6960000"/>
    <n v="2177906.75"/>
    <s v="  "/>
    <n v="2177906.75"/>
    <n v="343237977.48100001"/>
    <s v="  "/>
    <n v="444401837.66500002"/>
    <n v="2177906.75"/>
    <x v="0"/>
    <x v="8"/>
    <x v="1"/>
    <s v="NTDC"/>
    <x v="0"/>
  </r>
  <r>
    <s v="Non Guaranteed"/>
    <x v="34"/>
    <x v="1"/>
    <s v="391PEPA-ENR-WTL"/>
    <s v="POW TRANS SYS WIND PROJ SINDH"/>
    <s v=" 30.09.2015 "/>
    <s v=" 30.09.2021 "/>
    <s v="USD"/>
    <n v="43000000"/>
    <n v="43000000"/>
    <n v="13037771.5"/>
    <n v="4477627.2"/>
    <n v="8560144.3000000007"/>
    <n v="2054752032.2090001"/>
    <n v="740903831"/>
    <n v="1746697308.138"/>
    <n v="8560144.3000000007"/>
    <x v="1"/>
    <x v="8"/>
    <x v="1"/>
    <s v="NTDC"/>
    <x v="0"/>
  </r>
  <r>
    <s v="Non Guaranteed"/>
    <x v="34"/>
    <x v="1"/>
    <s v="391-PEPA-GOMAL"/>
    <s v="GOMAL ZAM MULTIPUROSE DAM PROJ"/>
    <s v=" 07.01.2011 "/>
    <s v=" 30.11.2021 "/>
    <s v="USD"/>
    <n v="40000000"/>
    <n v="40000000"/>
    <n v="393825"/>
    <n v="381294"/>
    <n v="12531"/>
    <n v="62066797.158"/>
    <n v="64598601"/>
    <n v="2556950.3509999998"/>
    <n v="12531"/>
    <x v="0"/>
    <x v="8"/>
    <x v="8"/>
    <s v="WAPDA(WATER)"/>
    <x v="0"/>
  </r>
  <r>
    <s v="Non Guaranteed"/>
    <x v="34"/>
    <x v="1"/>
    <s v="391-PEPA-MANGLA"/>
    <s v="MANGLA REHEBILITATION PROGRAME"/>
    <s v=" 15.08.2013 "/>
    <s v=" 31.03.2022 "/>
    <s v="USD"/>
    <n v="150000000"/>
    <n v="150000000"/>
    <n v="53148733"/>
    <n v="10346000"/>
    <n v="42802733"/>
    <n v="8376237238.1730003"/>
    <n v="1839673615"/>
    <n v="8733896987.2299995"/>
    <n v="42802733"/>
    <x v="0"/>
    <x v="0"/>
    <x v="1"/>
    <s v="WAPDA(POWER)"/>
    <x v="0"/>
  </r>
  <r>
    <s v="Non Guaranteed"/>
    <x v="34"/>
    <x v="1"/>
    <s v="391-PEPA-NHSRC"/>
    <s v="HEALTH PLAN SYS STRENG INFO"/>
    <s v=" 30.09.2010 "/>
    <s v=" 30.09.2015 "/>
    <s v="USD"/>
    <n v="10000000"/>
    <n v="10000000"/>
    <n v="10000000"/>
    <s v="  "/>
    <n v="10000000"/>
    <n v="1575999420"/>
    <s v="  "/>
    <n v="2040499840.8"/>
    <n v="10000000"/>
    <x v="0"/>
    <x v="8"/>
    <x v="20"/>
    <s v="NHSRC"/>
    <x v="0"/>
  </r>
  <r>
    <s v="Non Guaranteed"/>
    <x v="34"/>
    <x v="1"/>
    <s v="391-PUB-HEALTH"/>
    <s v="DEV. &amp; STREN. CAP PUB HEALTH"/>
    <s v=" 21.07.2008 "/>
    <s v=" 30.06.2022 "/>
    <s v="USD"/>
    <n v="7247527"/>
    <n v="7247527"/>
    <n v="4827152.9000000004"/>
    <n v="486553.25"/>
    <n v="4340599.6500000004"/>
    <n v="760759017.06500006"/>
    <n v="87577237"/>
    <n v="885699289.48000002"/>
    <n v="4340599.6500000004"/>
    <x v="0"/>
    <x v="8"/>
    <x v="20"/>
    <s v="HEALTH SRVCES ACADMY"/>
    <x v="0"/>
  </r>
  <r>
    <s v="Non Guaranteed"/>
    <x v="34"/>
    <x v="1"/>
    <s v="DG/MSDP/KP:01"/>
    <s v="KP MUNICIPAL SERVICE PROGRAMME"/>
    <s v=" 11.02.2012 "/>
    <s v=" 30.09.2022 "/>
    <s v="USD"/>
    <n v="55000000"/>
    <n v="55000000"/>
    <n v="44146310.710000001"/>
    <n v="4986343.79"/>
    <n v="39159966.920000002"/>
    <n v="6957456007.4099998"/>
    <n v="839497229"/>
    <n v="7990590626.599"/>
    <n v="39159966.920000002"/>
    <x v="0"/>
    <x v="0"/>
    <x v="9"/>
    <s v="KHYBER PAKHTUNKHWA"/>
    <x v="0"/>
  </r>
  <r>
    <s v="Non Guaranteed"/>
    <x v="34"/>
    <x v="1"/>
    <s v="INL04262-0107-B"/>
    <s v="USAID BAJAUR AGENCY DEV PROJ"/>
    <s v=" 11.03.2016 "/>
    <s v=" 31.12.2018 "/>
    <s v="USD"/>
    <n v="1538466.31"/>
    <n v="1538466.31"/>
    <n v="675653.3"/>
    <s v="  "/>
    <n v="675653.3"/>
    <n v="106482920.892"/>
    <s v="  "/>
    <n v="137867045.109"/>
    <n v="675653.3"/>
    <x v="0"/>
    <x v="0"/>
    <x v="11"/>
    <s v="NARCOTICS CONTROL"/>
    <x v="0"/>
  </r>
  <r>
    <s v="Non Guaranteed"/>
    <x v="34"/>
    <x v="1"/>
    <s v="INL0462-0107-M"/>
    <s v="USAID MOHMAND AGENCY DEV PROJ"/>
    <s v=" 11.03.2016 "/>
    <s v=" 31.12.2018 "/>
    <s v="USD"/>
    <n v="1426078.35"/>
    <n v="1426078.35"/>
    <n v="341317.28"/>
    <s v="  "/>
    <n v="341317.28"/>
    <n v="53791583.531999998"/>
    <s v="  "/>
    <n v="69645785.549999997"/>
    <n v="341317.28"/>
    <x v="0"/>
    <x v="0"/>
    <x v="11"/>
    <s v="FATA"/>
    <x v="0"/>
  </r>
  <r>
    <s v="Non Guaranteed"/>
    <x v="34"/>
    <x v="1"/>
    <s v="PEPA-FATA-DEC10"/>
    <s v="PEPA FATA DEC-10"/>
    <s v=" 23.12.2010 "/>
    <s v=" 30.09.2023 "/>
    <s v="USD"/>
    <n v="80000000"/>
    <n v="80000000"/>
    <n v="22928953.690000001"/>
    <n v="18175652.550000001"/>
    <n v="4753301.1399999997"/>
    <n v="3613601771.665"/>
    <n v="3215349498.362"/>
    <n v="969911021.94400001"/>
    <n v="4753301.1399999997"/>
    <x v="0"/>
    <x v="8"/>
    <x v="11"/>
    <s v="MISC."/>
    <x v="0"/>
  </r>
  <r>
    <s v="Non Guaranteed"/>
    <x v="34"/>
    <x v="1"/>
    <s v="PEPA-KPK-DEC10"/>
    <s v="PEPA-KPK DEC-10"/>
    <s v=" 23.12.2010 "/>
    <s v=" 31.10.2020 "/>
    <s v="USD"/>
    <n v="55000000"/>
    <n v="55000000"/>
    <n v="39750022.869999997"/>
    <s v="  "/>
    <n v="39750022.869999997"/>
    <n v="6264601298.8109999"/>
    <s v="  "/>
    <n v="8110991533.8030005"/>
    <n v="39750022.869999997"/>
    <x v="0"/>
    <x v="8"/>
    <x v="11"/>
    <s v="MISC."/>
    <x v="0"/>
  </r>
  <r>
    <s v="Non Guaranteed"/>
    <x v="34"/>
    <x v="1"/>
    <s v="PIL-0462-0107-K"/>
    <s v="KHYBER AGENCY DEV PROJ USAID"/>
    <s v=" 11.03.2016 "/>
    <s v=" 30.06.2019 "/>
    <s v="USD"/>
    <n v="1146739.4099999999"/>
    <n v="1146739.4099999999"/>
    <n v="115916.413"/>
    <s v="  "/>
    <n v="115916.413"/>
    <n v="18268419.965999998"/>
    <s v="  "/>
    <n v="23652742.227000002"/>
    <n v="115916.413"/>
    <x v="0"/>
    <x v="0"/>
    <x v="11"/>
    <s v="NARCOTICS CONTROL"/>
    <x v="0"/>
  </r>
  <r>
    <s v="Non Guaranteed"/>
    <x v="34"/>
    <x v="1"/>
    <s v="US-DOD-12"/>
    <s v="USAID+DOD PESHAWAR"/>
    <s v=" 15.09.2012 "/>
    <s v=" 31.12.2016 "/>
    <s v="USD"/>
    <n v="70000000"/>
    <n v="70000000"/>
    <n v="57410029.609999999"/>
    <s v="  "/>
    <n v="57410029.609999999"/>
    <n v="9047817336.7539997"/>
    <s v="  "/>
    <n v="11714515627.952999"/>
    <n v="57410029.609999999"/>
    <x v="1"/>
    <x v="8"/>
    <x v="4"/>
    <s v="KHYBER PAKHTUNKHWA"/>
    <x v="0"/>
  </r>
  <r>
    <s v="Non Guaranteed"/>
    <x v="34"/>
    <x v="1"/>
    <s v="US-MUNICIPAL-12"/>
    <s v="MUNICIPAL SERVICES PROGRAM"/>
    <s v=" 09.02.2012 "/>
    <s v=" 30.09.2023 "/>
    <s v="USD"/>
    <n v="116765826"/>
    <n v="116765826"/>
    <n v="74130619.829999998"/>
    <n v="3503755.21"/>
    <n v="70626864.620000005"/>
    <n v="11682981385.632"/>
    <n v="620256047"/>
    <n v="14411410601.330999"/>
    <n v="70626864.620000005"/>
    <x v="1"/>
    <x v="8"/>
    <x v="9"/>
    <s v="COMMON [SINDH,K.P]"/>
    <x v="0"/>
  </r>
  <r>
    <s v="Non Guaranteed"/>
    <x v="34"/>
    <x v="1"/>
    <s v="US-SBEP-11"/>
    <s v="SINDH BASIC EDUCATION PROGRAM"/>
    <s v=" 21.09.2011 "/>
    <s v=" 30.06.2023 "/>
    <s v="USD"/>
    <n v="81000000"/>
    <n v="81000000"/>
    <n v="3961084.36"/>
    <n v="2412799"/>
    <n v="1548285.36"/>
    <n v="624266665.39300001"/>
    <n v="872858995"/>
    <n v="315927603.05900002"/>
    <n v="1548285.36"/>
    <x v="1"/>
    <x v="8"/>
    <x v="13"/>
    <s v="SINDH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Guaranteed"/>
    <x v="0"/>
    <x v="0"/>
    <s v="PAF"/>
    <s v="PAF"/>
    <m/>
    <m/>
    <s v="CNY"/>
    <n v="3390000000"/>
    <n v="506011672.42052191"/>
    <x v="0"/>
    <x v="0"/>
    <x v="0"/>
    <s v="PAF"/>
    <x v="0"/>
  </r>
  <r>
    <s v="Guaranteed"/>
    <x v="0"/>
    <x v="0"/>
    <s v="PAF"/>
    <s v="PAF"/>
    <m/>
    <m/>
    <s v="CNY"/>
    <n v="3390000000"/>
    <n v="506011672.42052191"/>
    <x v="0"/>
    <x v="0"/>
    <x v="0"/>
    <s v="PAF"/>
    <x v="0"/>
  </r>
  <r>
    <s v="Central"/>
    <x v="1"/>
    <x v="0"/>
    <s v="4159-PAK"/>
    <s v="ENGRY SEC REFOM&amp;FIN SUSTAN PRO"/>
    <d v="2021-12-18T00:00:00"/>
    <n v="44742"/>
    <s v="USD"/>
    <n v="300000000"/>
    <n v="300000000"/>
    <x v="1"/>
    <x v="1"/>
    <x v="1"/>
    <s v="FINANCE"/>
    <x v="1"/>
  </r>
  <r>
    <s v="Central"/>
    <x v="1"/>
    <x v="0"/>
    <s v="7045-PAK"/>
    <s v="ADD FIN 4 PAK HOUSING FIN PRO"/>
    <d v="2022-06-21T00:00:00"/>
    <n v="46203"/>
    <s v="EUR"/>
    <n v="75100000"/>
    <n v="78104000.124966398"/>
    <x v="1"/>
    <x v="1"/>
    <x v="1"/>
    <s v="FINANCE"/>
    <x v="1"/>
  </r>
  <r>
    <s v="Central"/>
    <x v="1"/>
    <x v="0"/>
    <s v="4154-PAK"/>
    <s v="INTERGRATED SOCIAL PROTECT DEV"/>
    <d v="2021-12-10T00:00:00"/>
    <n v="46387"/>
    <s v="USD"/>
    <n v="600000000"/>
    <n v="600000000"/>
    <x v="1"/>
    <x v="1"/>
    <x v="1"/>
    <s v="FINANCE"/>
    <x v="1"/>
  </r>
  <r>
    <s v="Central"/>
    <x v="1"/>
    <x v="0"/>
    <s v="4176-PAK(COL)"/>
    <s v="3RD CAPITAL MARKET DEV PROGRAM"/>
    <d v="2022-03-25T00:00:00"/>
    <n v="44649"/>
    <s v="USD"/>
    <n v="300000000"/>
    <n v="300000000"/>
    <x v="1"/>
    <x v="1"/>
    <x v="1"/>
    <s v="FINANCE"/>
    <x v="1"/>
  </r>
  <r>
    <s v="Central"/>
    <x v="1"/>
    <x v="0"/>
    <s v="6041-PAK"/>
    <s v="PREP KURM TNGI WTR DEV PRO"/>
    <d v="2021-12-22T00:00:00"/>
    <n v="45838"/>
    <s v="USD"/>
    <n v="5000000"/>
    <n v="5000000"/>
    <x v="0"/>
    <x v="0"/>
    <x v="2"/>
    <s v="COMMON [WAPDA,K.P]"/>
    <x v="1"/>
  </r>
  <r>
    <s v="Central"/>
    <x v="1"/>
    <x v="0"/>
    <s v="4096-PAK(COL)"/>
    <s v="COVID-19 VACCINE SUPPORT PROJ"/>
    <d v="2021-08-06T00:00:00"/>
    <n v="45291"/>
    <s v="USD"/>
    <n v="500000000"/>
    <n v="500000000"/>
    <x v="0"/>
    <x v="0"/>
    <x v="3"/>
    <s v="NHSRC"/>
    <x v="1"/>
  </r>
  <r>
    <s v="Central"/>
    <x v="2"/>
    <x v="0"/>
    <s v="L0214A"/>
    <s v="KPK CITIS IMP PRO"/>
    <d v="2022-04-11T00:00:00"/>
    <n v="46934"/>
    <s v="EUR"/>
    <n v="171700000"/>
    <n v="178568000.28570881"/>
    <x v="0"/>
    <x v="0"/>
    <x v="2"/>
    <s v="KHYBER PAKHTUNKHWA"/>
    <x v="1"/>
  </r>
  <r>
    <s v="Central"/>
    <x v="3"/>
    <x v="0"/>
    <s v="SUK-2022-1-7Y"/>
    <s v="SUKUK TRUST CER ISS PRO"/>
    <d v="2022-01-31T00:00:00"/>
    <n v="47149"/>
    <s v="USD"/>
    <n v="1000000000"/>
    <n v="1000000000"/>
    <x v="1"/>
    <x v="1"/>
    <x v="1"/>
    <s v="FINANCE"/>
    <x v="2"/>
  </r>
  <r>
    <s v="Central"/>
    <x v="3"/>
    <x v="0"/>
    <s v="EUR-5Y-08042021"/>
    <s v="NAYA PAK PROJ 300(M) 5YEARS"/>
    <d v="2021-07-13T00:00:00"/>
    <n v="46120"/>
    <s v="USD"/>
    <n v="300000000"/>
    <n v="300000000"/>
    <x v="1"/>
    <x v="1"/>
    <x v="1"/>
    <s v="FINANCE"/>
    <x v="2"/>
  </r>
  <r>
    <s v="Central"/>
    <x v="3"/>
    <x v="0"/>
    <s v="EUR-30Y-080421"/>
    <s v="NAYA PAK PROJ 300(M) 30YEARS"/>
    <d v="2021-07-13T00:00:00"/>
    <n v="55251"/>
    <s v="USD"/>
    <n v="300000000"/>
    <n v="300000000"/>
    <x v="1"/>
    <x v="1"/>
    <x v="1"/>
    <s v="FINANCE"/>
    <x v="2"/>
  </r>
  <r>
    <s v="Central"/>
    <x v="3"/>
    <x v="0"/>
    <s v="EUR-10Y-080421"/>
    <s v="NAYA PAK PROJ 400(M) 10YEARS"/>
    <d v="2021-07-13T00:00:00"/>
    <n v="47946"/>
    <s v="USD"/>
    <n v="400000000"/>
    <n v="400000000"/>
    <x v="1"/>
    <x v="1"/>
    <x v="1"/>
    <s v="FINANCE"/>
    <x v="2"/>
  </r>
  <r>
    <s v="Central"/>
    <x v="3"/>
    <x v="1"/>
    <s v="EURO-BOND-2021"/>
    <s v="NAYA PAK EURO BOND "/>
    <d v="2021-07-13T00:00:00"/>
    <n v="44392"/>
    <s v="USD"/>
    <n v="41660764"/>
    <n v="41660764"/>
    <x v="1"/>
    <x v="1"/>
    <x v="1"/>
    <s v="FINANCE"/>
    <x v="2"/>
  </r>
  <r>
    <s v="Central"/>
    <x v="4"/>
    <x v="1"/>
    <s v="CHINA-210322-29"/>
    <s v="AGRICUL. EQUIP AND MATERIALS"/>
    <d v="2022-03-21T00:00:00"/>
    <n v="45006"/>
    <s v="CNY"/>
    <n v="29500000"/>
    <n v="4403346.4119189959"/>
    <x v="0"/>
    <x v="0"/>
    <x v="4"/>
    <s v="MNFS&amp;R"/>
    <x v="0"/>
  </r>
  <r>
    <s v="Central"/>
    <x v="4"/>
    <x v="1"/>
    <s v="CHINA-210322-13"/>
    <s v="JOINT AGRI TECH LAB EQUIPMENT"/>
    <d v="2022-03-21T00:00:00"/>
    <n v="45006"/>
    <s v="CNY"/>
    <n v="13500000"/>
    <n v="2015090.7308781845"/>
    <x v="0"/>
    <x v="0"/>
    <x v="4"/>
    <s v="MNFS&amp;R"/>
    <x v="0"/>
  </r>
  <r>
    <s v="Central"/>
    <x v="4"/>
    <x v="1"/>
    <s v="CHINA-210322-11"/>
    <s v="AGRI DEMONSTRATION STATION EQP"/>
    <d v="2022-03-21T00:00:00"/>
    <n v="45006"/>
    <s v="CNY"/>
    <n v="11100000"/>
    <n v="1656852.3787220628"/>
    <x v="0"/>
    <x v="0"/>
    <x v="4"/>
    <s v="MNFS&amp;R"/>
    <x v="0"/>
  </r>
  <r>
    <s v="Central"/>
    <x v="4"/>
    <x v="1"/>
    <s v="CHINA30032022"/>
    <s v="ECONOMIC&amp;TEC CO.BT PAK&amp;CHINA"/>
    <d v="2022-03-30T00:00:00"/>
    <n v="45746"/>
    <s v="CNY"/>
    <n v="1000000000"/>
    <n v="149265980.06505069"/>
    <x v="0"/>
    <x v="0"/>
    <x v="5"/>
    <s v="COMM[BALOCH,PUNJAB]"/>
    <x v="0"/>
  </r>
  <r>
    <s v="Central"/>
    <x v="5"/>
    <x v="0"/>
    <s v="CDB22062022"/>
    <s v="15 BILLION TERM FACILITY AGREE"/>
    <d v="2022-06-22T00:00:00"/>
    <n v="44742"/>
    <s v="CNY"/>
    <n v="15000000000"/>
    <n v="2238989700.9757605"/>
    <x v="1"/>
    <x v="1"/>
    <x v="1"/>
    <s v="FINANCE"/>
    <x v="3"/>
  </r>
  <r>
    <s v="Central"/>
    <x v="6"/>
    <x v="0"/>
    <s v="DIB-2021(215M)"/>
    <s v="MASTER MURABAHA AGREEMENT"/>
    <d v="2021-07-28T00:00:00"/>
    <n v="44439"/>
    <s v="USD"/>
    <n v="215000000"/>
    <n v="215000000"/>
    <x v="1"/>
    <x v="1"/>
    <x v="1"/>
    <s v="FINANCE"/>
    <x v="3"/>
  </r>
  <r>
    <s v="Central"/>
    <x v="6"/>
    <x v="0"/>
    <s v="DIB13122021"/>
    <s v="MASTER MURABAHA AGRMNT(420M)"/>
    <d v="2021-12-13T00:00:00"/>
    <n v="44561"/>
    <s v="USD"/>
    <n v="420000000"/>
    <n v="420000000"/>
    <x v="1"/>
    <x v="1"/>
    <x v="1"/>
    <s v="FINANCE"/>
    <x v="3"/>
  </r>
  <r>
    <s v="Central"/>
    <x v="6"/>
    <x v="0"/>
    <s v="DIB27102021"/>
    <s v="MASTER MURABAHA AGRMNT(245M)"/>
    <d v="2021-10-27T00:00:00"/>
    <n v="44530"/>
    <s v="USD"/>
    <n v="245000000"/>
    <n v="245000000"/>
    <x v="1"/>
    <x v="1"/>
    <x v="1"/>
    <s v="FINANCE"/>
    <x v="3"/>
  </r>
  <r>
    <s v="Central"/>
    <x v="6"/>
    <x v="0"/>
    <s v="DIB271221(260M)"/>
    <s v="MASTER MURABAHA AGRMNT(260M)"/>
    <d v="2021-10-27T00:00:00"/>
    <n v="44530"/>
    <s v="USD"/>
    <n v="260000000"/>
    <n v="260000000"/>
    <x v="1"/>
    <x v="1"/>
    <x v="1"/>
    <s v="FINANCE"/>
    <x v="3"/>
  </r>
  <r>
    <s v="Central"/>
    <x v="7"/>
    <x v="0"/>
    <s v="ECO25042022"/>
    <s v="OIL FINANCING FACILITY"/>
    <d v="2022-04-25T00:00:00"/>
    <n v="44742"/>
    <s v="EUR"/>
    <n v="50000000"/>
    <n v="52000000.0832"/>
    <x v="1"/>
    <x v="1"/>
    <x v="1"/>
    <s v="FINANCE"/>
    <x v="1"/>
  </r>
  <r>
    <s v="Central"/>
    <x v="8"/>
    <x v="0"/>
    <s v="NBD-21(490M)"/>
    <s v="MSTR MARHABAHA AGREMENT(490M) "/>
    <d v="2021-12-28T00:00:00"/>
    <n v="44617"/>
    <s v="USD"/>
    <n v="490000000"/>
    <n v="490000000"/>
    <x v="1"/>
    <x v="1"/>
    <x v="1"/>
    <s v="FINANCE"/>
    <x v="3"/>
  </r>
  <r>
    <s v="Central"/>
    <x v="8"/>
    <x v="0"/>
    <s v="NBD-21(110M)"/>
    <s v="MSTR MARHABAHA AGREMENT(110M) "/>
    <d v="2021-12-28T00:00:00"/>
    <n v="44617"/>
    <s v="USD"/>
    <n v="110000000"/>
    <n v="110000000"/>
    <x v="1"/>
    <x v="1"/>
    <x v="1"/>
    <s v="FINANCE"/>
    <x v="3"/>
  </r>
  <r>
    <s v="Central"/>
    <x v="9"/>
    <x v="1"/>
    <s v="TFB7208"/>
    <s v="SINDH EARLY LEARNING ENHNCEMET"/>
    <d v="2021-11-29T00:00:00"/>
    <n v="46142"/>
    <s v="USD"/>
    <n v="24775000"/>
    <n v="24775000"/>
    <x v="0"/>
    <x v="0"/>
    <x v="6"/>
    <s v="SINDH"/>
    <x v="1"/>
  </r>
  <r>
    <s v="Central"/>
    <x v="9"/>
    <x v="1"/>
    <s v="TF0B6208-PAK"/>
    <s v="SINDH ERLY LERN ENHMNT CLAS TR"/>
    <d v="2021-08-11T00:00:00"/>
    <n v="46142"/>
    <s v="USD"/>
    <n v="29987500"/>
    <n v="29987500"/>
    <x v="0"/>
    <x v="0"/>
    <x v="6"/>
    <s v="SINDH"/>
    <x v="1"/>
  </r>
  <r>
    <s v="Central"/>
    <x v="9"/>
    <x v="0"/>
    <s v="9318-PAK"/>
    <s v="ELECTRIC DIS EFFCNY IMP PRO"/>
    <d v="2021-12-23T00:00:00"/>
    <n v="46752"/>
    <s v="USD"/>
    <n v="195000000"/>
    <n v="195000000"/>
    <x v="0"/>
    <x v="0"/>
    <x v="7"/>
    <s v="WAPDA(POWER)"/>
    <x v="1"/>
  </r>
  <r>
    <s v="Central"/>
    <x v="10"/>
    <x v="0"/>
    <s v="6973-PAK"/>
    <s v="SINDH ERLY LERN ENHMNT CLAS TR"/>
    <d v="2021-08-11T00:00:00"/>
    <n v="46142"/>
    <s v="SDR"/>
    <n v="69300000"/>
    <n v="92015154.590571672"/>
    <x v="0"/>
    <x v="0"/>
    <x v="6"/>
    <s v="SINDH"/>
    <x v="1"/>
  </r>
  <r>
    <s v="Central"/>
    <x v="11"/>
    <x v="0"/>
    <s v="PAK-1049"/>
    <s v="MOHMAND DAM HYDRO PRO"/>
    <d v="2022-03-21T00:00:00"/>
    <n v="46112"/>
    <s v="USD"/>
    <n v="180000000"/>
    <n v="180000000"/>
    <x v="0"/>
    <x v="0"/>
    <x v="7"/>
    <s v="WAPDA(POWER)"/>
    <x v="1"/>
  </r>
  <r>
    <s v="Central"/>
    <x v="11"/>
    <x v="0"/>
    <s v="1054-PAK-1"/>
    <s v="IVAC COVID19 VACINE SUPP(70M)"/>
    <d v="2021-12-20T00:00:00"/>
    <n v="44985"/>
    <s v="USD"/>
    <n v="70000000"/>
    <n v="70000000"/>
    <x v="0"/>
    <x v="0"/>
    <x v="3"/>
    <s v="NHSRC"/>
    <x v="1"/>
  </r>
  <r>
    <s v="Central"/>
    <x v="11"/>
    <x v="0"/>
    <s v="1054-PAK"/>
    <s v="IVAC COVID19 VACINE SUPP(2.5M)"/>
    <d v="2021-12-20T00:00:00"/>
    <n v="44985"/>
    <s v="USD"/>
    <n v="2500000"/>
    <n v="2500000"/>
    <x v="0"/>
    <x v="0"/>
    <x v="3"/>
    <s v="NHSRC"/>
    <x v="1"/>
  </r>
  <r>
    <s v="Central"/>
    <x v="12"/>
    <x v="0"/>
    <s v="ITFC-PAK/0205"/>
    <s v="ITFC SHORT TRM FIN IMP OIL&amp;LNG"/>
    <d v="2021-10-21T00:00:00"/>
    <n v="44650"/>
    <s v="USD"/>
    <n v="761500000"/>
    <n v="761500000"/>
    <x v="1"/>
    <x v="2"/>
    <x v="1"/>
    <s v="FINANCE"/>
    <x v="1"/>
  </r>
  <r>
    <s v="Central"/>
    <x v="12"/>
    <x v="0"/>
    <s v="ITFC-PAK/0207"/>
    <s v="ITFC SHORT TRM FIN IMP OIL&amp;LNG"/>
    <d v="2022-05-14T00:00:00"/>
    <n v="44742"/>
    <s v="USD"/>
    <n v="70000000"/>
    <n v="70000000"/>
    <x v="1"/>
    <x v="2"/>
    <x v="1"/>
    <s v="FINANCE"/>
    <x v="1"/>
  </r>
  <r>
    <s v="Central"/>
    <x v="12"/>
    <x v="0"/>
    <s v="ITFC/PAK/206"/>
    <s v="DIRECT MURBHA FICILITY $50M"/>
    <d v="2022-04-21T00:00:00"/>
    <n v="45046"/>
    <s v="USD"/>
    <n v="50000000"/>
    <n v="50000000"/>
    <x v="1"/>
    <x v="2"/>
    <x v="1"/>
    <s v="FINANCE"/>
    <x v="1"/>
  </r>
  <r>
    <s v="Central"/>
    <x v="13"/>
    <x v="1"/>
    <s v="2160060"/>
    <s v="PRO HUMN RESOURCE DEVLOPMNT"/>
    <d v="2021-08-31T00:00:00"/>
    <n v="47118"/>
    <s v="JPY"/>
    <n v="312000000"/>
    <n v="2287977.1200610148"/>
    <x v="0"/>
    <x v="0"/>
    <x v="6"/>
    <s v="FINANCE"/>
    <x v="0"/>
  </r>
  <r>
    <s v="Central"/>
    <x v="13"/>
    <x v="1"/>
    <s v="JAPAN0821"/>
    <s v="PRO OF MNTAL&amp;CHILD HELTH SINDH"/>
    <d v="2021-08-31T00:00:00"/>
    <n v="44439"/>
    <s v="JPY"/>
    <n v="3445000000"/>
    <n v="25263080.700673703"/>
    <x v="0"/>
    <x v="0"/>
    <x v="8"/>
    <s v="SINDH"/>
    <x v="0"/>
  </r>
  <r>
    <s v="Central"/>
    <x v="14"/>
    <x v="0"/>
    <s v="15203P"/>
    <s v="MOMAND DAM HYDROPWR PROJ"/>
    <d v="2022-06-15T00:00:00"/>
    <n v="46387"/>
    <s v="USD"/>
    <n v="72000000"/>
    <n v="72000000"/>
    <x v="0"/>
    <x v="0"/>
    <x v="7"/>
    <s v="WAPDA(POWER)"/>
    <x v="1"/>
  </r>
  <r>
    <s v="Central"/>
    <x v="15"/>
    <x v="0"/>
    <s v="F-PAK-1349-148"/>
    <s v="SFD FOR IMP OIL PETRO PRODUCT"/>
    <d v="2021-11-29T00:00:00"/>
    <n v="44926"/>
    <s v="USD"/>
    <n v="1200000000"/>
    <n v="1200000000"/>
    <x v="1"/>
    <x v="1"/>
    <x v="1"/>
    <s v="FINANCE"/>
    <x v="0"/>
  </r>
  <r>
    <s v="Central"/>
    <x v="16"/>
    <x v="0"/>
    <s v="SCB-13082021"/>
    <s v="STANDARD SYNDICATED TERM LOAN"/>
    <d v="2021-08-13T00:00:00"/>
    <n v="44500"/>
    <s v="USD"/>
    <n v="200000000"/>
    <n v="200000000"/>
    <x v="1"/>
    <x v="1"/>
    <x v="1"/>
    <s v="FINANCE"/>
    <x v="3"/>
  </r>
  <r>
    <s v="Central"/>
    <x v="16"/>
    <x v="0"/>
    <s v="SCB-21102021"/>
    <s v="STANDARD SYNDICATED TERMS LOAN"/>
    <d v="2021-10-21T00:00:00"/>
    <n v="44561"/>
    <s v="USD"/>
    <n v="200000000"/>
    <n v="200000000"/>
    <x v="1"/>
    <x v="1"/>
    <x v="1"/>
    <s v="FINANCE"/>
    <x v="3"/>
  </r>
  <r>
    <s v="Central"/>
    <x v="17"/>
    <x v="0"/>
    <s v="SFD-1443/1"/>
    <s v="SAUDI TIME DEPOSIT (3BILLION)"/>
    <d v="2021-11-29T00:00:00"/>
    <n v="44561"/>
    <s v="USD"/>
    <n v="3000000000"/>
    <n v="3000000000"/>
    <x v="1"/>
    <x v="1"/>
    <x v="1"/>
    <s v="FINANCE"/>
    <x v="4"/>
  </r>
  <r>
    <s v="Central"/>
    <x v="18"/>
    <x v="0"/>
    <s v="MASH09122021"/>
    <s v="ADD. MURABAHA AGREMNT(73M)"/>
    <d v="2021-12-09T00:00:00"/>
    <n v="44561"/>
    <s v="USD"/>
    <n v="73000000"/>
    <n v="73000000"/>
    <x v="1"/>
    <x v="1"/>
    <x v="1"/>
    <s v="FINANCE"/>
    <x v="3"/>
  </r>
  <r>
    <s v="Central"/>
    <x v="18"/>
    <x v="0"/>
    <s v="MASHR08092021"/>
    <s v="MASTER MURABAHA AGREMNT(270M)"/>
    <d v="2021-09-28T00:00:00"/>
    <n v="44530"/>
    <s v="USD"/>
    <n v="270500000"/>
    <n v="270500000"/>
    <x v="1"/>
    <x v="1"/>
    <x v="1"/>
    <s v="FINANC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7F6BE5-8128-491F-B205-1656FA6C3E42}" name="PivotTable21" cacheId="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5:E31" firstHeaderRow="1" firstDataRow="2" firstDataCol="2"/>
  <pivotFields count="15">
    <pivotField compact="0" outline="0" showAll="0" defaultSubtotal="0"/>
    <pivotField axis="axisRow" compact="0" outline="0" subtotalTop="0" showAll="0" includeNewItemsInFilter="1" sortType="ascending">
      <items count="20">
        <item x="1"/>
        <item x="2"/>
        <item x="3"/>
        <item x="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numFmtId="176" outline="0" showAll="0" defaultSubtotal="0"/>
    <pivotField compact="0" outline="0" showAll="0" defaultSubtotal="0"/>
    <pivotField compact="0" outline="0" subtotalTop="0" showAll="0" includeNewItemsInFilter="1"/>
    <pivotField compact="0" numFmtId="172" outline="0" showAll="0" defaultSubtotal="0"/>
    <pivotField dataField="1" compact="0" numFmtId="172" outline="0" showAll="0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14"/>
    <field x="1"/>
  </rowFields>
  <rowItems count="25">
    <i>
      <x/>
      <x v="5"/>
    </i>
    <i r="1">
      <x v="6"/>
    </i>
    <i r="1">
      <x v="8"/>
    </i>
    <i r="1">
      <x v="16"/>
    </i>
    <i r="1">
      <x v="18"/>
    </i>
    <i t="default">
      <x/>
    </i>
    <i>
      <x v="1"/>
      <x/>
    </i>
    <i r="1">
      <x v="1"/>
    </i>
    <i r="1">
      <x v="7"/>
    </i>
    <i r="1">
      <x v="9"/>
    </i>
    <i r="1">
      <x v="10"/>
    </i>
    <i r="1">
      <x v="11"/>
    </i>
    <i r="1">
      <x v="12"/>
    </i>
    <i r="1">
      <x v="14"/>
    </i>
    <i t="default">
      <x v="1"/>
    </i>
    <i>
      <x v="2"/>
      <x v="2"/>
    </i>
    <i t="default">
      <x v="2"/>
    </i>
    <i>
      <x v="3"/>
      <x v="3"/>
    </i>
    <i r="1">
      <x v="4"/>
    </i>
    <i r="1">
      <x v="13"/>
    </i>
    <i r="1">
      <x v="15"/>
    </i>
    <i t="default">
      <x v="3"/>
    </i>
    <i>
      <x v="4"/>
      <x v="17"/>
    </i>
    <i t="default"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35">
    <format dxfId="374">
      <pivotArea outline="0" fieldPosition="0"/>
    </format>
    <format dxfId="373">
      <pivotArea type="all" dataOnly="0" outline="0" fieldPosition="0"/>
    </format>
    <format dxfId="372">
      <pivotArea field="14" type="button" dataOnly="0" labelOnly="1" outline="0" axis="axisRow" fieldPosition="0"/>
    </format>
    <format dxfId="371">
      <pivotArea field="1" type="button" dataOnly="0" labelOnly="1" outline="0" axis="axisRow" fieldPosition="1"/>
    </format>
    <format dxfId="370">
      <pivotArea dataOnly="0" labelOnly="1" outline="0" fieldPosition="0">
        <references count="1">
          <reference field="14" count="0" defaultSubtotal="1"/>
        </references>
      </pivotArea>
    </format>
    <format dxfId="369">
      <pivotArea dataOnly="0" labelOnly="1" grandRow="1" outline="0" fieldPosition="0"/>
    </format>
    <format dxfId="368">
      <pivotArea dataOnly="0" labelOnly="1" grandCol="1" outline="0" fieldPosition="0"/>
    </format>
    <format dxfId="367">
      <pivotArea field="14" type="button" dataOnly="0" labelOnly="1" outline="0" axis="axisRow" fieldPosition="0"/>
    </format>
    <format dxfId="366">
      <pivotArea field="1" type="button" dataOnly="0" labelOnly="1" outline="0" axis="axisRow" fieldPosition="1"/>
    </format>
    <format dxfId="365">
      <pivotArea dataOnly="0" labelOnly="1" grandCol="1" outline="0" fieldPosition="0"/>
    </format>
    <format dxfId="364">
      <pivotArea field="14" type="button" dataOnly="0" labelOnly="1" outline="0" axis="axisRow" fieldPosition="0"/>
    </format>
    <format dxfId="363">
      <pivotArea field="1" type="button" dataOnly="0" labelOnly="1" outline="0" axis="axisRow" fieldPosition="1"/>
    </format>
    <format dxfId="362">
      <pivotArea dataOnly="0" labelOnly="1" grandCol="1" outline="0" fieldPosition="0"/>
    </format>
    <format dxfId="361">
      <pivotArea outline="0" fieldPosition="0">
        <references count="1">
          <reference field="14" count="1" selected="0" defaultSubtotal="1">
            <x v="1"/>
          </reference>
        </references>
      </pivotArea>
    </format>
    <format dxfId="360">
      <pivotArea grandRow="1" outline="0" fieldPosition="0"/>
    </format>
    <format dxfId="359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358">
      <pivotArea dataOnly="0" labelOnly="1" grandRow="1" outline="0" fieldPosition="0"/>
    </format>
    <format dxfId="357">
      <pivotArea dataOnly="0" labelOnly="1" outline="0" fieldPosition="0">
        <references count="1">
          <reference field="14" count="0" defaultSubtotal="1"/>
        </references>
      </pivotArea>
    </format>
    <format dxfId="356">
      <pivotArea field="14" type="button" dataOnly="0" labelOnly="1" outline="0" axis="axisRow" fieldPosition="0"/>
    </format>
    <format dxfId="355">
      <pivotArea field="1" type="button" dataOnly="0" labelOnly="1" outline="0" axis="axisRow" fieldPosition="1"/>
    </format>
    <format dxfId="354">
      <pivotArea dataOnly="0" labelOnly="1" grandCol="1" outline="0" fieldPosition="0"/>
    </format>
    <format dxfId="353">
      <pivotArea dataOnly="0" labelOnly="1" outline="0" fieldPosition="0">
        <references count="1">
          <reference field="14" count="0" defaultSubtotal="1"/>
        </references>
      </pivotArea>
    </format>
    <format dxfId="352">
      <pivotArea dataOnly="0" labelOnly="1" outline="0" fieldPosition="0">
        <references count="1">
          <reference field="14" count="0" defaultSubtotal="1"/>
        </references>
      </pivotArea>
    </format>
    <format dxfId="351">
      <pivotArea outline="0" collapsedLevelsAreSubtotals="1" fieldPosition="0">
        <references count="1">
          <reference field="14" count="1" selected="0" defaultSubtotal="1">
            <x v="0"/>
          </reference>
        </references>
      </pivotArea>
    </format>
    <format dxfId="350">
      <pivotArea dataOnly="0" labelOnly="1" outline="0" fieldPosition="0">
        <references count="1">
          <reference field="14" count="1" defaultSubtotal="1">
            <x v="0"/>
          </reference>
        </references>
      </pivotArea>
    </format>
    <format dxfId="349">
      <pivotArea dataOnly="0" labelOnly="1" outline="0" fieldPosition="0">
        <references count="1">
          <reference field="14" count="0" defaultSubtotal="1"/>
        </references>
      </pivotArea>
    </format>
    <format dxfId="348">
      <pivotArea dataOnly="0" labelOnly="1" outline="0" fieldPosition="0">
        <references count="1">
          <reference field="2" count="0"/>
        </references>
      </pivotArea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14" count="0"/>
        </references>
      </pivotArea>
    </format>
    <format dxfId="345">
      <pivotArea dataOnly="0" labelOnly="1" outline="0" fieldPosition="0">
        <references count="1">
          <reference field="14" count="0" defaultSubtotal="1"/>
        </references>
      </pivotArea>
    </format>
    <format dxfId="344">
      <pivotArea dataOnly="0" labelOnly="1" grandRow="1" outline="0" fieldPosition="0"/>
    </format>
    <format dxfId="343">
      <pivotArea dataOnly="0" labelOnly="1" outline="0" fieldPosition="0">
        <references count="2">
          <reference field="1" count="1">
            <x v="18"/>
          </reference>
          <reference field="14" count="1" selected="0">
            <x v="0"/>
          </reference>
        </references>
      </pivotArea>
    </format>
    <format dxfId="342">
      <pivotArea dataOnly="0" labelOnly="1" outline="0" fieldPosition="0">
        <references count="2">
          <reference field="1" count="2">
            <x v="0"/>
            <x v="10"/>
          </reference>
          <reference field="14" count="1" selected="0">
            <x v="1"/>
          </reference>
        </references>
      </pivotArea>
    </format>
    <format dxfId="341">
      <pivotArea outline="0" fieldPosition="0">
        <references count="1">
          <reference field="14" count="1" selected="0" defaultSubtotal="1">
            <x v="2"/>
          </reference>
        </references>
      </pivotArea>
    </format>
    <format dxfId="340">
      <pivotArea dataOnly="0" labelOnly="1" outline="0" fieldPosition="0">
        <references count="1">
          <reference field="14" count="1" defaultSubtotal="1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E3F651-B7D6-436B-A491-84AB74E5DE1E}" name="PivotTable6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K21" firstHeaderRow="1" firstDataRow="2" firstDataCol="2"/>
  <pivotFields count="22"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axis="axisCol" compact="0" outline="0" subtotalTop="0" showAll="0" includeNewItemsInFilter="1" sortType="ascending">
      <items count="10">
        <item h="1" x="7"/>
        <item x="1"/>
        <item x="2"/>
        <item x="5"/>
        <item x="6"/>
        <item x="8"/>
        <item x="0"/>
        <item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2"/>
        <item x="0"/>
        <item x="3"/>
        <item x="4"/>
        <item t="default"/>
      </items>
    </pivotField>
  </pivotFields>
  <rowFields count="2">
    <field x="21"/>
    <field x="2"/>
  </rowFields>
  <rowItems count="14">
    <i>
      <x/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 v="1"/>
    </i>
    <i t="default">
      <x v="4"/>
    </i>
    <i t="grand">
      <x/>
    </i>
  </rowItems>
  <colFields count="1">
    <field x="18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Disbursement                 Jul-Jun" fld="11" baseField="2" baseItem="1"/>
  </dataFields>
  <formats count="43">
    <format dxfId="108">
      <pivotArea outline="0" fieldPosition="0"/>
    </format>
    <format dxfId="107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06">
      <pivotArea dataOnly="0" labelOnly="1" outline="0" fieldPosition="0">
        <references count="1">
          <reference field="2" count="1" defaultSubtotal="1">
            <x v="1"/>
          </reference>
        </references>
      </pivotArea>
    </format>
    <format dxfId="105">
      <pivotArea dataOnly="0" labelOnly="1" grandCol="1" outline="0" fieldPosition="0"/>
    </format>
    <format dxfId="104">
      <pivotArea field="21" type="button" dataOnly="0" labelOnly="1" outline="0" axis="axisRow" fieldPosition="0"/>
    </format>
    <format dxfId="103">
      <pivotArea field="2" type="button" dataOnly="0" labelOnly="1" outline="0" axis="axisRow" fieldPosition="1"/>
    </format>
    <format dxfId="102">
      <pivotArea dataOnly="0" labelOnly="1" outline="0" fieldPosition="0">
        <references count="1">
          <reference field="18" count="0"/>
        </references>
      </pivotArea>
    </format>
    <format dxfId="101">
      <pivotArea dataOnly="0" labelOnly="1" grandCol="1" outline="0" fieldPosition="0"/>
    </format>
    <format dxfId="100">
      <pivotArea dataOnly="0" labelOnly="1" outline="0" fieldPosition="0">
        <references count="1">
          <reference field="21" count="0" defaultSubtotal="1"/>
        </references>
      </pivotArea>
    </format>
    <format dxfId="99">
      <pivotArea dataOnly="0" labelOnly="1" grandRow="1" outline="0" fieldPosition="0"/>
    </format>
    <format dxfId="98">
      <pivotArea outline="0" fieldPosition="0">
        <references count="1">
          <reference field="21" count="1" selected="0" defaultSubtotal="1">
            <x v="2"/>
          </reference>
        </references>
      </pivotArea>
    </format>
    <format dxfId="97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96">
      <pivotArea outline="0" fieldPosition="0">
        <references count="1">
          <reference field="21" count="1" selected="0" defaultSubtotal="1">
            <x v="1"/>
          </reference>
        </references>
      </pivotArea>
    </format>
    <format dxfId="95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94">
      <pivotArea grandRow="1" outline="0" fieldPosition="0"/>
    </format>
    <format dxfId="93">
      <pivotArea dataOnly="0" labelOnly="1" grandRow="1" outline="0" fieldPosition="0"/>
    </format>
    <format dxfId="92">
      <pivotArea outline="0" fieldPosition="0">
        <references count="3">
          <reference field="2" count="1" selected="0">
            <x v="0"/>
          </reference>
          <reference field="18" count="1" selected="0">
            <x v="1"/>
          </reference>
          <reference field="21" count="1" selected="0">
            <x v="1"/>
          </reference>
        </references>
      </pivotArea>
    </format>
    <format dxfId="91">
      <pivotArea outline="0" fieldPosition="0">
        <references count="3">
          <reference field="2" count="1" selected="0">
            <x v="0"/>
          </reference>
          <reference field="18" count="1" selected="0">
            <x v="8"/>
          </reference>
          <reference field="21" count="1" selected="0">
            <x v="2"/>
          </reference>
        </references>
      </pivotArea>
    </format>
    <format dxfId="90">
      <pivotArea outline="0" fieldPosition="0">
        <references count="3">
          <reference field="2" count="1" selected="0">
            <x v="1"/>
          </reference>
          <reference field="18" count="1" selected="0">
            <x v="8"/>
          </reference>
          <reference field="21" count="1" selected="0">
            <x v="2"/>
          </reference>
        </references>
      </pivotArea>
    </format>
    <format dxfId="89">
      <pivotArea outline="0" collapsedLevelsAreSubtotals="1" fieldPosition="0">
        <references count="1">
          <reference field="21" count="1" selected="0" defaultSubtotal="1">
            <x v="0"/>
          </reference>
        </references>
      </pivotArea>
    </format>
    <format dxfId="88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87">
      <pivotArea outline="0" collapsedLevelsAreSubtotals="1" fieldPosition="0"/>
    </format>
    <format dxfId="86">
      <pivotArea dataOnly="0" labelOnly="1" outline="0" fieldPosition="0">
        <references count="1">
          <reference field="21" count="0"/>
        </references>
      </pivotArea>
    </format>
    <format dxfId="85">
      <pivotArea dataOnly="0" labelOnly="1" outline="0" fieldPosition="0">
        <references count="1">
          <reference field="21" count="0" defaultSubtotal="1"/>
        </references>
      </pivotArea>
    </format>
    <format dxfId="84">
      <pivotArea field="2" type="button" dataOnly="0" labelOnly="1" outline="0" axis="axisRow" fieldPosition="1"/>
    </format>
    <format dxfId="83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82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81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80">
      <pivotArea dataOnly="0" labelOnly="1" grandRow="1" outline="0" fieldPosition="0"/>
    </format>
    <format dxfId="79">
      <pivotArea dataOnly="0" labelOnly="1" outline="0" fieldPosition="0">
        <references count="1">
          <reference field="21" count="0" defaultSubtotal="1"/>
        </references>
      </pivotArea>
    </format>
    <format dxfId="78">
      <pivotArea dataOnly="0" labelOnly="1" outline="0" fieldPosition="0">
        <references count="1">
          <reference field="2" count="0"/>
        </references>
      </pivotArea>
    </format>
    <format dxfId="77">
      <pivotArea dataOnly="0" labelOnly="1" outline="0" fieldPosition="0">
        <references count="1">
          <reference field="21" count="0" defaultSubtotal="1"/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1" count="0"/>
        </references>
      </pivotArea>
    </format>
    <format dxfId="74">
      <pivotArea dataOnly="0" labelOnly="1" outline="0" fieldPosition="0">
        <references count="1">
          <reference field="21" count="0" defaultSubtotal="1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2" count="1">
            <x v="1"/>
          </reference>
          <reference field="21" count="1" selected="0">
            <x v="0"/>
          </reference>
        </references>
      </pivotArea>
    </format>
    <format dxfId="71">
      <pivotArea dataOnly="0" labelOnly="1" outline="0" fieldPosition="0">
        <references count="2">
          <reference field="2" count="0"/>
          <reference field="21" count="1" selected="0">
            <x v="1"/>
          </reference>
        </references>
      </pivotArea>
    </format>
    <format dxfId="70">
      <pivotArea dataOnly="0" labelOnly="1" outline="0" fieldPosition="0">
        <references count="2">
          <reference field="2" count="0"/>
          <reference field="21" count="1" selected="0">
            <x v="2"/>
          </reference>
        </references>
      </pivotArea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fieldPosition="0">
        <references count="1">
          <reference field="21" count="1" selected="0" defaultSubtotal="1">
            <x v="3"/>
          </reference>
        </references>
      </pivotArea>
    </format>
    <format dxfId="66">
      <pivotArea dataOnly="0" labelOnly="1" outline="0" fieldPosition="0">
        <references count="1">
          <reference field="21" count="1" defaultSubtotal="1"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5E7C81-1DE2-4CBA-9050-F5C4FF1CBE31}" name="PivotTable2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7:N45" firstHeaderRow="1" firstDataRow="3" firstDataCol="2"/>
  <pivotFields count="22">
    <pivotField compact="0" outline="0" showAll="0" defaultSubtotal="0"/>
    <pivotField axis="axisRow" compact="0" outline="0" subtotalTop="0" showAll="0" includeNewItemsInFilter="1" sortType="ascending">
      <items count="36">
        <item x="3"/>
        <item x="4"/>
        <item x="5"/>
        <item x="6"/>
        <item h="1" x="7"/>
        <item x="0"/>
        <item x="1"/>
        <item x="8"/>
        <item x="9"/>
        <item x="10"/>
        <item h="1" x="11"/>
        <item x="12"/>
        <item x="13"/>
        <item x="14"/>
        <item h="1" x="15"/>
        <item x="16"/>
        <item x="17"/>
        <item x="18"/>
        <item x="19"/>
        <item x="20"/>
        <item x="21"/>
        <item h="1" x="22"/>
        <item x="23"/>
        <item x="24"/>
        <item x="25"/>
        <item x="2"/>
        <item h="1"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axis="axisCol" compact="0" outline="0" subtotalTop="0" showAll="0" includeNewItemsInFilter="1" sortType="ascending">
      <items count="10">
        <item h="1" x="7"/>
        <item x="1"/>
        <item x="2"/>
        <item h="1" x="5"/>
        <item x="6"/>
        <item x="8"/>
        <item x="0"/>
        <item x="4"/>
        <item h="1"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2"/>
        <item x="0"/>
        <item x="3"/>
        <item x="4"/>
        <item t="default"/>
      </items>
    </pivotField>
  </pivotFields>
  <rowFields count="2">
    <field x="21"/>
    <field x="1"/>
  </rowFields>
  <rowItems count="36">
    <i>
      <x/>
      <x v="2"/>
    </i>
    <i r="1">
      <x v="7"/>
    </i>
    <i r="1">
      <x v="8"/>
    </i>
    <i r="1">
      <x v="11"/>
    </i>
    <i r="1">
      <x v="25"/>
    </i>
    <i r="1">
      <x v="30"/>
    </i>
    <i r="1">
      <x v="32"/>
    </i>
    <i t="default">
      <x/>
    </i>
    <i>
      <x v="1"/>
      <x/>
    </i>
    <i r="1">
      <x v="1"/>
    </i>
    <i r="1">
      <x v="9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8"/>
    </i>
    <i t="default">
      <x v="1"/>
    </i>
    <i>
      <x v="2"/>
      <x v="5"/>
    </i>
    <i r="1">
      <x v="6"/>
    </i>
    <i r="1">
      <x v="13"/>
    </i>
    <i r="1">
      <x v="15"/>
    </i>
    <i r="1">
      <x v="22"/>
    </i>
    <i r="1">
      <x v="23"/>
    </i>
    <i r="1">
      <x v="24"/>
    </i>
    <i r="1">
      <x v="27"/>
    </i>
    <i r="1">
      <x v="29"/>
    </i>
    <i r="1">
      <x v="33"/>
    </i>
    <i r="1">
      <x v="34"/>
    </i>
    <i t="default">
      <x v="2"/>
    </i>
    <i>
      <x v="3"/>
      <x v="3"/>
    </i>
    <i t="default">
      <x v="3"/>
    </i>
    <i>
      <x v="4"/>
      <x v="31"/>
    </i>
    <i t="default">
      <x v="4"/>
    </i>
    <i t="grand">
      <x/>
    </i>
  </rowItems>
  <colFields count="2">
    <field x="2"/>
    <field x="18"/>
  </colFields>
  <colItems count="12">
    <i>
      <x/>
      <x v="1"/>
    </i>
    <i r="1">
      <x v="2"/>
    </i>
    <i r="1">
      <x v="5"/>
    </i>
    <i r="1">
      <x v="6"/>
    </i>
    <i t="default">
      <x/>
    </i>
    <i>
      <x v="1"/>
      <x v="1"/>
    </i>
    <i r="1">
      <x v="2"/>
    </i>
    <i r="1">
      <x v="4"/>
    </i>
    <i r="1">
      <x v="6"/>
    </i>
    <i r="1">
      <x v="7"/>
    </i>
    <i t="default">
      <x v="1"/>
    </i>
    <i t="grand">
      <x/>
    </i>
  </colItems>
  <dataFields count="1">
    <dataField name="Sum of Disbursement                 Jul-Jun" fld="11" baseField="1" baseItem="8"/>
  </dataFields>
  <formats count="53">
    <format dxfId="65">
      <pivotArea outline="0" fieldPosition="0"/>
    </format>
    <format dxfId="64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63">
      <pivotArea dataOnly="0" labelOnly="1" outline="0" fieldPosition="0">
        <references count="1">
          <reference field="2" count="1" defaultSubtotal="1">
            <x v="1"/>
          </reference>
        </references>
      </pivotArea>
    </format>
    <format dxfId="62">
      <pivotArea dataOnly="0" labelOnly="1" grandCol="1" outline="0" fieldPosition="0"/>
    </format>
    <format dxfId="61">
      <pivotArea dataOnly="0" labelOnly="1" outline="0" fieldPosition="0">
        <references count="2">
          <reference field="2" count="1" selected="0">
            <x v="0"/>
          </reference>
          <reference field="18" count="5">
            <x v="1"/>
            <x v="2"/>
            <x v="5"/>
            <x v="6"/>
            <x v="8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1"/>
          </reference>
          <reference field="18" count="6">
            <x v="1"/>
            <x v="2"/>
            <x v="3"/>
            <x v="4"/>
            <x v="6"/>
            <x v="8"/>
          </reference>
        </references>
      </pivotArea>
    </format>
    <format dxfId="59">
      <pivotArea type="origin" dataOnly="0" labelOnly="1" outline="0" fieldPosition="0"/>
    </format>
    <format dxfId="58">
      <pivotArea field="2" type="button" dataOnly="0" labelOnly="1" outline="0" axis="axisCol" fieldPosition="0"/>
    </format>
    <format dxfId="57">
      <pivotArea field="18" type="button" dataOnly="0" labelOnly="1" outline="0" axis="axisCol" fieldPosition="1"/>
    </format>
    <format dxfId="56">
      <pivotArea type="topRight" dataOnly="0" labelOnly="1" outline="0" fieldPosition="0"/>
    </format>
    <format dxfId="55">
      <pivotArea dataOnly="0" labelOnly="1" outline="0" fieldPosition="0">
        <references count="1">
          <reference field="2" count="0"/>
        </references>
      </pivotArea>
    </format>
    <format dxfId="54">
      <pivotArea dataOnly="0" labelOnly="1" outline="0" fieldPosition="0">
        <references count="1">
          <reference field="2" count="0" defaultSubtotal="1"/>
        </references>
      </pivotArea>
    </format>
    <format dxfId="53">
      <pivotArea dataOnly="0" labelOnly="1" outline="0" fieldPosition="0">
        <references count="2">
          <reference field="2" count="1" selected="0">
            <x v="0"/>
          </reference>
          <reference field="18" count="5">
            <x v="1"/>
            <x v="2"/>
            <x v="5"/>
            <x v="6"/>
            <x v="8"/>
          </reference>
        </references>
      </pivotArea>
    </format>
    <format dxfId="52">
      <pivotArea dataOnly="0" labelOnly="1" outline="0" fieldPosition="0">
        <references count="1">
          <reference field="21" count="0" defaultSubtotal="1"/>
        </references>
      </pivotArea>
    </format>
    <format dxfId="51">
      <pivotArea dataOnly="0" labelOnly="1" grandRow="1" outline="0" fieldPosition="0"/>
    </format>
    <format dxfId="50">
      <pivotArea outline="0" collapsedLevelsAreSubtotals="1" fieldPosition="0">
        <references count="1">
          <reference field="21" count="1" selected="0" defaultSubtotal="1">
            <x v="0"/>
          </reference>
        </references>
      </pivotArea>
    </format>
    <format dxfId="49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48">
      <pivotArea outline="0" collapsedLevelsAreSubtotals="1" fieldPosition="0">
        <references count="1">
          <reference field="21" count="1" selected="0" defaultSubtotal="1">
            <x v="1"/>
          </reference>
        </references>
      </pivotArea>
    </format>
    <format dxfId="47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46">
      <pivotArea outline="0" collapsedLevelsAreSubtotals="1" fieldPosition="0">
        <references count="1">
          <reference field="21" count="1" selected="0" defaultSubtotal="1">
            <x v="2"/>
          </reference>
        </references>
      </pivotArea>
    </format>
    <format dxfId="45">
      <pivotArea grandRow="1" outline="0" collapsedLevelsAreSubtotals="1" fieldPosition="0"/>
    </format>
    <format dxfId="44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43">
      <pivotArea dataOnly="0" labelOnly="1" grandRow="1" outline="0" fieldPosition="0"/>
    </format>
    <format dxfId="42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41">
      <pivotArea type="topRight" dataOnly="0" labelOnly="1" outline="0" offset="F1" fieldPosition="0"/>
    </format>
    <format dxfId="4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9">
      <pivotArea field="21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36">
      <pivotArea dataOnly="0" labelOnly="1" outline="0" fieldPosition="0">
        <references count="1">
          <reference field="2" count="1" defaultSubtotal="1">
            <x v="1"/>
          </reference>
        </references>
      </pivotArea>
    </format>
    <format dxfId="35">
      <pivotArea dataOnly="0" labelOnly="1" grandCol="1" outline="0" fieldPosition="0"/>
    </format>
    <format dxfId="34">
      <pivotArea dataOnly="0" labelOnly="1" outline="0" fieldPosition="0">
        <references count="2">
          <reference field="2" count="1" selected="0">
            <x v="0"/>
          </reference>
          <reference field="18" count="6">
            <x v="1"/>
            <x v="2"/>
            <x v="4"/>
            <x v="5"/>
            <x v="6"/>
            <x v="8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1"/>
          </reference>
          <reference field="18" count="7">
            <x v="1"/>
            <x v="2"/>
            <x v="3"/>
            <x v="4"/>
            <x v="6"/>
            <x v="7"/>
            <x v="8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21" count="0"/>
        </references>
      </pivotArea>
    </format>
    <format dxfId="29">
      <pivotArea dataOnly="0" labelOnly="1" outline="0" fieldPosition="0">
        <references count="1">
          <reference field="21" count="0" defaultSubtotal="1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2">
          <reference field="1" count="8">
            <x v="0"/>
            <x v="12"/>
            <x v="16"/>
            <x v="17"/>
            <x v="18"/>
            <x v="19"/>
            <x v="20"/>
            <x v="28"/>
          </reference>
          <reference field="21" count="1" selected="0">
            <x v="1"/>
          </reference>
        </references>
      </pivotArea>
    </format>
    <format dxfId="26">
      <pivotArea dataOnly="0" labelOnly="1" outline="0" fieldPosition="0">
        <references count="2">
          <reference field="1" count="12">
            <x v="6"/>
            <x v="13"/>
            <x v="15"/>
            <x v="20"/>
            <x v="22"/>
            <x v="23"/>
            <x v="24"/>
            <x v="26"/>
            <x v="27"/>
            <x v="29"/>
            <x v="33"/>
            <x v="34"/>
          </reference>
          <reference field="21" count="1" selected="0">
            <x v="2"/>
          </reference>
        </references>
      </pivotArea>
    </format>
    <format dxfId="25">
      <pivotArea type="all" dataOnly="0" outline="0" fieldPosition="0"/>
    </format>
    <format dxfId="24">
      <pivotArea dataOnly="0" outline="0" fieldPosition="0">
        <references count="1">
          <reference field="21" count="0" defaultSubtotal="1"/>
        </references>
      </pivotArea>
    </format>
    <format dxfId="23">
      <pivotArea type="origin" dataOnly="0" labelOnly="1" outline="0" fieldPosition="0"/>
    </format>
    <format dxfId="22">
      <pivotArea field="21" type="button" dataOnly="0" labelOnly="1" outline="0" axis="axisRow" fieldPosition="0"/>
    </format>
    <format dxfId="21">
      <pivotArea field="1" type="button" dataOnly="0" labelOnly="1" outline="0" axis="axisRow" fieldPosition="1"/>
    </format>
    <format dxfId="20">
      <pivotArea field="2" type="button" dataOnly="0" labelOnly="1" outline="0" axis="axisCol" fieldPosition="0"/>
    </format>
    <format dxfId="19">
      <pivotArea field="18" type="button" dataOnly="0" labelOnly="1" outline="0" axis="axisCol" fieldPosition="1"/>
    </format>
    <format dxfId="18">
      <pivotArea type="topRight" dataOnly="0" labelOnly="1" outline="0" fieldPosition="0"/>
    </format>
    <format dxfId="17">
      <pivotArea dataOnly="0" labelOnly="1" outline="0" fieldPosition="0">
        <references count="1">
          <reference field="2" count="0"/>
        </references>
      </pivotArea>
    </format>
    <format dxfId="16">
      <pivotArea dataOnly="0" labelOnly="1" outline="0" fieldPosition="0">
        <references count="1">
          <reference field="2" count="0" defaultSubtotal="1"/>
        </references>
      </pivotArea>
    </format>
    <format dxfId="15">
      <pivotArea dataOnly="0" labelOnly="1" grandCol="1" outline="0" fieldPosition="0"/>
    </format>
    <format dxfId="14">
      <pivotArea dataOnly="0" labelOnly="1" outline="0" fieldPosition="0">
        <references count="2">
          <reference field="2" count="1" selected="0">
            <x v="0"/>
          </reference>
          <reference field="18" count="5">
            <x v="1"/>
            <x v="2"/>
            <x v="5"/>
            <x v="6"/>
            <x v="8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1"/>
          </reference>
          <reference field="18" count="6">
            <x v="1"/>
            <x v="2"/>
            <x v="4"/>
            <x v="6"/>
            <x v="7"/>
            <x v="8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879F86-E780-451A-A706-3B04829F8B1C}" name="PivotTable1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D13" firstHeaderRow="1" firstDataRow="2" firstDataCol="1"/>
  <pivotFields count="22">
    <pivotField compact="0" outline="0" showAll="0" defaultSubtotal="0"/>
    <pivotField compact="0" outline="0" subtotalTop="0" showAll="0" includeNewItemsInFilter="1"/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axis="axisRow" compact="0" outline="0" subtotalTop="0" showAll="0" includeNewItemsInFilter="1" sortType="ascending">
      <items count="10">
        <item h="1" x="7"/>
        <item x="1"/>
        <item x="2"/>
        <item h="1" x="5"/>
        <item h="1" x="6"/>
        <item x="8"/>
        <item x="0"/>
        <item x="4"/>
        <item h="1"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8"/>
  </rowFields>
  <rowItems count="6">
    <i>
      <x v="1"/>
    </i>
    <i>
      <x v="2"/>
    </i>
    <i>
      <x v="5"/>
    </i>
    <i>
      <x v="6"/>
    </i>
    <i>
      <x v="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Disbursement                 Jul-Jun" fld="11" baseField="18" baseItem="2"/>
  </dataFields>
  <formats count="8">
    <format dxfId="12">
      <pivotArea outline="0" fieldPosition="0"/>
    </format>
    <format dxfId="11">
      <pivotArea type="all" dataOnly="0" outline="0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18" count="0"/>
        </references>
      </pivotArea>
    </format>
    <format dxfId="5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0F60B2-A7BC-4154-876C-535FD7F50AF1}" name="PivotTable1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3:F83" firstHeaderRow="1" firstDataRow="2" firstDataCol="3"/>
  <pivotFields count="22">
    <pivotField compact="0" outline="0" showAll="0" defaultSubtotal="0"/>
    <pivotField compact="0" outline="0" subtotalTop="0" showAll="0" includeNewItemsInFilter="1"/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numFmtId="4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ubtotalTop="0" showAll="0" includeNewItemsInFilter="1" sortType="ascending">
      <items count="3">
        <item x="1"/>
        <item x="0"/>
        <item t="default"/>
      </items>
    </pivotField>
    <pivotField axis="axisRow" compact="0" outline="0" subtotalTop="0" showAll="0" includeNewItemsInFilter="1" sortType="ascending">
      <items count="10">
        <item x="7"/>
        <item x="1"/>
        <item x="2"/>
        <item x="5"/>
        <item x="6"/>
        <item x="8"/>
        <item x="0"/>
        <item x="4"/>
        <item x="3"/>
        <item t="default"/>
      </items>
    </pivotField>
    <pivotField axis="axisRow" compact="0" outline="0" subtotalTop="0" showAll="0" includeNewItemsInFilter="1" sortType="ascending">
      <items count="29">
        <item x="22"/>
        <item x="10"/>
        <item x="2"/>
        <item x="6"/>
        <item x="7"/>
        <item x="26"/>
        <item x="13"/>
        <item x="1"/>
        <item x="14"/>
        <item x="5"/>
        <item x="16"/>
        <item x="12"/>
        <item x="3"/>
        <item x="20"/>
        <item x="24"/>
        <item x="21"/>
        <item x="18"/>
        <item x="17"/>
        <item x="19"/>
        <item x="0"/>
        <item x="9"/>
        <item x="11"/>
        <item x="27"/>
        <item x="25"/>
        <item x="15"/>
        <item x="23"/>
        <item x="4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3">
    <field x="17"/>
    <field x="18"/>
    <field x="19"/>
  </rowFields>
  <rowItems count="79">
    <i>
      <x/>
      <x/>
      <x v="1"/>
    </i>
    <i t="default" r="1">
      <x/>
    </i>
    <i r="1">
      <x v="1"/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2">
      <x v="15"/>
    </i>
    <i r="2">
      <x v="19"/>
    </i>
    <i r="2">
      <x v="20"/>
    </i>
    <i r="2">
      <x v="21"/>
    </i>
    <i t="default" r="1">
      <x v="1"/>
    </i>
    <i r="1">
      <x v="2"/>
      <x v="13"/>
    </i>
    <i t="default" r="1">
      <x v="2"/>
    </i>
    <i r="1">
      <x v="3"/>
      <x v="10"/>
    </i>
    <i t="default" r="1">
      <x v="3"/>
    </i>
    <i r="1">
      <x v="5"/>
      <x v="6"/>
    </i>
    <i r="2">
      <x v="7"/>
    </i>
    <i r="2">
      <x v="19"/>
    </i>
    <i r="2">
      <x v="20"/>
    </i>
    <i r="2">
      <x v="21"/>
    </i>
    <i r="2">
      <x v="26"/>
    </i>
    <i t="default" r="1">
      <x v="5"/>
    </i>
    <i r="1">
      <x v="7"/>
      <x v="3"/>
    </i>
    <i t="default" r="1">
      <x v="7"/>
    </i>
    <i t="default">
      <x/>
    </i>
    <i>
      <x v="1"/>
      <x v="2"/>
      <x v="5"/>
    </i>
    <i r="2">
      <x v="6"/>
    </i>
    <i r="2">
      <x v="13"/>
    </i>
    <i r="2">
      <x v="20"/>
    </i>
    <i t="default" r="1">
      <x v="2"/>
    </i>
    <i r="1">
      <x v="4"/>
      <x v="11"/>
    </i>
    <i t="default" r="1">
      <x v="4"/>
    </i>
    <i r="1">
      <x v="5"/>
      <x v="1"/>
    </i>
    <i r="2">
      <x v="6"/>
    </i>
    <i r="2">
      <x v="7"/>
    </i>
    <i r="2">
      <x v="12"/>
    </i>
    <i r="2">
      <x v="13"/>
    </i>
    <i r="2">
      <x v="19"/>
    </i>
    <i r="2">
      <x v="21"/>
    </i>
    <i r="2">
      <x v="27"/>
    </i>
    <i t="default" r="1">
      <x v="5"/>
    </i>
    <i r="1">
      <x v="6"/>
      <x/>
    </i>
    <i r="2"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t="default" r="1">
      <x v="6"/>
    </i>
    <i r="1">
      <x v="8"/>
      <x v="26"/>
    </i>
    <i t="default" r="1">
      <x v="8"/>
    </i>
    <i t="default">
      <x v="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Disbursement                 Jul-Jun" fld="11" baseField="19" baseItem="7"/>
  </dataFields>
  <formats count="1">
    <format dxfId="0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2E7DC-887A-4788-89EA-8A73388C5437}" name="PivotTable20" cacheId="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F32" firstHeaderRow="1" firstDataRow="2" firstDataCol="2"/>
  <pivotFields count="15">
    <pivotField compact="0" outline="0" showAll="0" defaultSubtotal="0"/>
    <pivotField axis="axisRow" compact="0" outline="0" subtotalTop="0" showAll="0" includeNewItemsInFilter="1" sortType="ascending">
      <items count="20">
        <item x="1"/>
        <item x="2"/>
        <item x="3"/>
        <item x="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compact="0" outline="0" showAll="0" defaultSubtotal="0"/>
    <pivotField compact="0" outline="0" showAll="0"/>
    <pivotField compact="0" outline="0" showAll="0"/>
    <pivotField compact="0" numFmtId="176" outline="0" showAll="0" defaultSubtotal="0"/>
    <pivotField compact="0" outline="0" showAll="0" defaultSubtotal="0"/>
    <pivotField compact="0" outline="0" subtotalTop="0" showAll="0" includeNewItemsInFilter="1"/>
    <pivotField compact="0" numFmtId="172" outline="0" showAll="0" defaultSubtotal="0"/>
    <pivotField dataField="1" compact="0" numFmtId="172" outline="0" showAll="0"/>
    <pivotField compact="0" outline="0" subtotalTop="0" showAll="0" includeNewItemsInFilter="1"/>
    <pivotField axis="axisCol" compact="0" outline="0" subtotalTop="0" showAll="0" includeNewItemsInFilter="1" sortType="ascending">
      <items count="4">
        <item x="1"/>
        <item x="0"/>
        <item x="2"/>
        <item t="default"/>
      </items>
    </pivotField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14"/>
    <field x="1"/>
  </rowFields>
  <rowItems count="25">
    <i>
      <x/>
      <x v="5"/>
    </i>
    <i r="1">
      <x v="6"/>
    </i>
    <i r="1">
      <x v="8"/>
    </i>
    <i r="1">
      <x v="16"/>
    </i>
    <i r="1">
      <x v="18"/>
    </i>
    <i t="default">
      <x/>
    </i>
    <i>
      <x v="1"/>
      <x/>
    </i>
    <i r="1">
      <x v="1"/>
    </i>
    <i r="1">
      <x v="7"/>
    </i>
    <i r="1">
      <x v="9"/>
    </i>
    <i r="1">
      <x v="10"/>
    </i>
    <i r="1">
      <x v="11"/>
    </i>
    <i r="1">
      <x v="12"/>
    </i>
    <i r="1">
      <x v="14"/>
    </i>
    <i t="default">
      <x v="1"/>
    </i>
    <i>
      <x v="2"/>
      <x v="2"/>
    </i>
    <i t="default">
      <x v="2"/>
    </i>
    <i>
      <x v="3"/>
      <x v="3"/>
    </i>
    <i r="1">
      <x v="4"/>
    </i>
    <i r="1">
      <x v="13"/>
    </i>
    <i r="1">
      <x v="15"/>
    </i>
    <i t="default">
      <x v="3"/>
    </i>
    <i>
      <x v="4"/>
      <x v="17"/>
    </i>
    <i t="default">
      <x v="4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10">
    <format dxfId="339">
      <pivotArea outline="0" fieldPosition="0"/>
    </format>
    <format dxfId="338">
      <pivotArea type="all" dataOnly="0" outline="0" fieldPosition="0"/>
    </format>
    <format dxfId="337">
      <pivotArea outline="0" fieldPosition="0">
        <references count="1">
          <reference field="14" count="1" selected="0" defaultSubtotal="1">
            <x v="1"/>
          </reference>
        </references>
      </pivotArea>
    </format>
    <format dxfId="336">
      <pivotArea grandRow="1" outline="0" fieldPosition="0"/>
    </format>
    <format dxfId="335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334">
      <pivotArea dataOnly="0" labelOnly="1" grandRow="1" outline="0" fieldPosition="0"/>
    </format>
    <format dxfId="333">
      <pivotArea outline="0" collapsedLevelsAreSubtotals="1" fieldPosition="0">
        <references count="1">
          <reference field="14" count="1" selected="0" defaultSubtotal="1">
            <x v="0"/>
          </reference>
        </references>
      </pivotArea>
    </format>
    <format dxfId="332">
      <pivotArea dataOnly="0" labelOnly="1" outline="0" fieldPosition="0">
        <references count="1">
          <reference field="14" count="1" defaultSubtotal="1">
            <x v="0"/>
          </reference>
        </references>
      </pivotArea>
    </format>
    <format dxfId="331">
      <pivotArea outline="0" fieldPosition="0">
        <references count="1">
          <reference field="14" count="1" selected="0" defaultSubtotal="1">
            <x v="2"/>
          </reference>
        </references>
      </pivotArea>
    </format>
    <format dxfId="330">
      <pivotArea dataOnly="0" labelOnly="1" outline="0" fieldPosition="0">
        <references count="1">
          <reference field="14" count="1" defaultSubtotal="1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FDD70-65D5-4DD0-A412-A7C29479CAD8}" name="PivotTable19" cacheId="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F21" firstHeaderRow="1" firstDataRow="2" firstDataCol="2"/>
  <pivotFields count="15">
    <pivotField compact="0" outline="0" showAll="0" defaultSubtotal="0"/>
    <pivotField compact="0" outline="0" subtotalTop="0" showAll="0" includeNewItemsInFilter="1"/>
    <pivotField axis="axisRow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numFmtId="176" outline="0" showAll="0" defaultSubtotal="0"/>
    <pivotField compact="0" outline="0" showAll="0" defaultSubtotal="0"/>
    <pivotField compact="0" outline="0" subtotalTop="0" showAll="0" includeNewItemsInFilter="1"/>
    <pivotField compact="0" numFmtId="172" outline="0" showAll="0" defaultSubtotal="0"/>
    <pivotField dataField="1" compact="0" numFmtId="172" outline="0" showAll="0"/>
    <pivotField compact="0" outline="0" subtotalTop="0" showAll="0" includeNewItemsInFilter="1"/>
    <pivotField axis="axisCol" compact="0" outline="0" subtotalTop="0" showAll="0" includeNewItemsInFilter="1" sortType="ascending">
      <items count="4">
        <item x="1"/>
        <item x="0"/>
        <item x="2"/>
        <item t="default"/>
      </items>
    </pivotField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14"/>
    <field x="2"/>
  </rowFields>
  <rowItems count="14">
    <i>
      <x/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 v="1"/>
    </i>
    <i t="default">
      <x v="4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23">
    <format dxfId="329">
      <pivotArea outline="0" fieldPosition="0"/>
    </format>
    <format dxfId="328">
      <pivotArea type="all" dataOnly="0" outline="0" fieldPosition="0"/>
    </format>
    <format dxfId="327">
      <pivotArea outline="0" fieldPosition="0">
        <references count="1">
          <reference field="14" count="1" selected="0" defaultSubtotal="1">
            <x v="1"/>
          </reference>
        </references>
      </pivotArea>
    </format>
    <format dxfId="326">
      <pivotArea grandRow="1" outline="0" fieldPosition="0"/>
    </format>
    <format dxfId="325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324">
      <pivotArea dataOnly="0" labelOnly="1" grandRow="1" outline="0" fieldPosition="0"/>
    </format>
    <format dxfId="323">
      <pivotArea outline="0" collapsedLevelsAreSubtotals="1" fieldPosition="0">
        <references count="1">
          <reference field="14" count="1" selected="0" defaultSubtotal="1">
            <x v="0"/>
          </reference>
        </references>
      </pivotArea>
    </format>
    <format dxfId="322">
      <pivotArea dataOnly="0" labelOnly="1" outline="0" fieldPosition="0">
        <references count="1">
          <reference field="14" count="1" defaultSubtotal="1">
            <x v="0"/>
          </reference>
        </references>
      </pivotArea>
    </format>
    <format dxfId="321">
      <pivotArea field="2" type="button" dataOnly="0" labelOnly="1" outline="0" axis="axisRow" fieldPosition="1"/>
    </format>
    <format dxfId="320">
      <pivotArea outline="0" collapsedLevelsAreSubtotals="1" fieldPosition="0">
        <references count="1">
          <reference field="14" count="1" selected="0" defaultSubtotal="1">
            <x v="0"/>
          </reference>
        </references>
      </pivotArea>
    </format>
    <format dxfId="319">
      <pivotArea outline="0" collapsedLevelsAreSubtotals="1" fieldPosition="0">
        <references count="1">
          <reference field="14" count="1" selected="0" defaultSubtotal="1">
            <x v="1"/>
          </reference>
        </references>
      </pivotArea>
    </format>
    <format dxfId="318">
      <pivotArea grandRow="1" outline="0" collapsedLevelsAreSubtotals="1" fieldPosition="0"/>
    </format>
    <format dxfId="317">
      <pivotArea dataOnly="0" labelOnly="1" grandRow="1" outline="0" fieldPosition="0"/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4" count="1" defaultSubtotal="1">
            <x v="0"/>
          </reference>
        </references>
      </pivotArea>
    </format>
    <format dxfId="314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313">
      <pivotArea dataOnly="0" labelOnly="1" outline="0" fieldPosition="0">
        <references count="2">
          <reference field="2" count="1">
            <x v="1"/>
          </reference>
          <reference field="14" count="1" selected="0">
            <x v="0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14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1">
            <x v="1"/>
          </reference>
          <reference field="14" count="1" selected="0">
            <x v="2"/>
          </reference>
        </references>
      </pivotArea>
    </format>
    <format dxfId="310">
      <pivotArea outline="0" fieldPosition="0">
        <references count="1">
          <reference field="14" count="1" selected="0" defaultSubtotal="1">
            <x v="2"/>
          </reference>
        </references>
      </pivotArea>
    </format>
    <format dxfId="309">
      <pivotArea dataOnly="0" labelOnly="1" outline="0" fieldPosition="0">
        <references count="1">
          <reference field="14" count="1" defaultSubtotal="1">
            <x v="2"/>
          </reference>
        </references>
      </pivotArea>
    </format>
    <format dxfId="308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307">
      <pivotArea dataOnly="0" labelOnly="1" outline="0" fieldPosition="0">
        <references count="1">
          <reference field="14" count="1" defaultSubtotal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E44435-224E-4B78-AEE8-35E4AC35468F}" name="PivotTable18" cacheId="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7:J34" firstHeaderRow="1" firstDataRow="3" firstDataCol="2"/>
  <pivotFields count="15">
    <pivotField compact="0" outline="0" showAll="0" defaultSubtotal="0"/>
    <pivotField axis="axisRow" compact="0" outline="0" subtotalTop="0" showAll="0" includeNewItemsInFilter="1" sortType="ascending">
      <items count="20">
        <item x="1"/>
        <item x="2"/>
        <item x="3"/>
        <item x="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numFmtId="176" outline="0" showAll="0" defaultSubtotal="0"/>
    <pivotField compact="0" outline="0" showAll="0" defaultSubtotal="0"/>
    <pivotField compact="0" outline="0" subtotalTop="0" showAll="0" includeNewItemsInFilter="1"/>
    <pivotField compact="0" numFmtId="172" outline="0" showAll="0" defaultSubtotal="0"/>
    <pivotField dataField="1" compact="0" numFmtId="172" outline="0" showAll="0"/>
    <pivotField compact="0" outline="0" subtotalTop="0" showAll="0" includeNewItemsInFilter="1"/>
    <pivotField axis="axisCol" compact="0" outline="0" subtotalTop="0" showAll="0" includeNewItemsInFilter="1" sortType="ascending">
      <items count="4">
        <item x="1"/>
        <item x="0"/>
        <item x="2"/>
        <item t="default"/>
      </items>
    </pivotField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6">
        <item x="3"/>
        <item x="1"/>
        <item x="2"/>
        <item x="0"/>
        <item x="4"/>
        <item t="default"/>
      </items>
    </pivotField>
  </pivotFields>
  <rowFields count="2">
    <field x="14"/>
    <field x="1"/>
  </rowFields>
  <rowItems count="25">
    <i>
      <x/>
      <x v="5"/>
    </i>
    <i r="1">
      <x v="6"/>
    </i>
    <i r="1">
      <x v="8"/>
    </i>
    <i r="1">
      <x v="16"/>
    </i>
    <i r="1">
      <x v="18"/>
    </i>
    <i t="default">
      <x/>
    </i>
    <i>
      <x v="1"/>
      <x/>
    </i>
    <i r="1">
      <x v="1"/>
    </i>
    <i r="1">
      <x v="7"/>
    </i>
    <i r="1">
      <x v="9"/>
    </i>
    <i r="1">
      <x v="10"/>
    </i>
    <i r="1">
      <x v="11"/>
    </i>
    <i r="1">
      <x v="12"/>
    </i>
    <i r="1">
      <x v="14"/>
    </i>
    <i t="default">
      <x v="1"/>
    </i>
    <i>
      <x v="2"/>
      <x v="2"/>
    </i>
    <i t="default">
      <x v="2"/>
    </i>
    <i>
      <x v="3"/>
      <x v="3"/>
    </i>
    <i r="1">
      <x v="4"/>
    </i>
    <i r="1">
      <x v="13"/>
    </i>
    <i r="1">
      <x v="15"/>
    </i>
    <i t="default">
      <x v="3"/>
    </i>
    <i>
      <x v="4"/>
      <x v="17"/>
    </i>
    <i t="default">
      <x v="4"/>
    </i>
    <i t="grand">
      <x/>
    </i>
  </rowItems>
  <colFields count="2">
    <field x="2"/>
    <field x="11"/>
  </colFields>
  <colItems count="8">
    <i>
      <x/>
      <x/>
    </i>
    <i r="1">
      <x v="1"/>
    </i>
    <i t="default">
      <x/>
    </i>
    <i>
      <x v="1"/>
      <x/>
    </i>
    <i r="1">
      <x v="1"/>
    </i>
    <i r="1">
      <x v="2"/>
    </i>
    <i t="default">
      <x v="1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21">
    <format dxfId="306">
      <pivotArea outline="0" fieldPosition="0"/>
    </format>
    <format dxfId="305">
      <pivotArea type="all" dataOnly="0" outline="0" fieldPosition="0"/>
    </format>
    <format dxfId="304">
      <pivotArea field="14" type="button" dataOnly="0" labelOnly="1" outline="0" axis="axisRow" fieldPosition="0"/>
    </format>
    <format dxfId="303">
      <pivotArea field="1" type="button" dataOnly="0" labelOnly="1" outline="0" axis="axisRow" fieldPosition="1"/>
    </format>
    <format dxfId="302">
      <pivotArea dataOnly="0" labelOnly="1" outline="0" fieldPosition="0">
        <references count="1">
          <reference field="14" count="0" defaultSubtotal="1"/>
        </references>
      </pivotArea>
    </format>
    <format dxfId="301">
      <pivotArea dataOnly="0" labelOnly="1" grandRow="1" outline="0" fieldPosition="0"/>
    </format>
    <format dxfId="300">
      <pivotArea dataOnly="0" labelOnly="1" grandCol="1" outline="0" fieldPosition="0"/>
    </format>
    <format dxfId="299">
      <pivotArea outline="0" fieldPosition="0">
        <references count="1">
          <reference field="14" count="1" selected="0" defaultSubtotal="1">
            <x v="1"/>
          </reference>
        </references>
      </pivotArea>
    </format>
    <format dxfId="298">
      <pivotArea dataOnly="0" labelOnly="1" outline="0" fieldPosition="0">
        <references count="1">
          <reference field="14" count="1" defaultSubtotal="1">
            <x v="1"/>
          </reference>
        </references>
      </pivotArea>
    </format>
    <format dxfId="297">
      <pivotArea grandRow="1" outline="0" fieldPosition="0"/>
    </format>
    <format dxfId="296">
      <pivotArea dataOnly="0" labelOnly="1" grandRow="1" outline="0" fieldPosition="0"/>
    </format>
    <format dxfId="295">
      <pivotArea dataOnly="0" labelOnly="1" outline="0" fieldPosition="0">
        <references count="1">
          <reference field="14" count="0" defaultSubtotal="1"/>
        </references>
      </pivotArea>
    </format>
    <format dxfId="294">
      <pivotArea outline="0" collapsedLevelsAreSubtotals="1" fieldPosition="0">
        <references count="1">
          <reference field="14" count="1" selected="0" defaultSubtotal="1">
            <x v="0"/>
          </reference>
        </references>
      </pivotArea>
    </format>
    <format dxfId="293">
      <pivotArea dataOnly="0" labelOnly="1" outline="0" fieldPosition="0">
        <references count="1">
          <reference field="14" count="1" defaultSubtotal="1">
            <x v="0"/>
          </reference>
        </references>
      </pivotArea>
    </format>
    <format dxfId="292">
      <pivotArea outline="0" collapsedLevelsAreSubtotals="1" fieldPosition="0"/>
    </format>
    <format dxfId="291">
      <pivotArea dataOnly="0" labelOnly="1" outline="0" fieldPosition="0">
        <references count="1">
          <reference field="14" count="0"/>
        </references>
      </pivotArea>
    </format>
    <format dxfId="290">
      <pivotArea dataOnly="0" labelOnly="1" outline="0" fieldPosition="0">
        <references count="1">
          <reference field="14" count="0" defaultSubtotal="1"/>
        </references>
      </pivotArea>
    </format>
    <format dxfId="289">
      <pivotArea dataOnly="0" labelOnly="1" grandRow="1" outline="0" fieldPosition="0"/>
    </format>
    <format dxfId="288">
      <pivotArea dataOnly="0" labelOnly="1" outline="0" fieldPosition="0">
        <references count="2">
          <reference field="1" count="1">
            <x v="18"/>
          </reference>
          <reference field="14" count="1" selected="0">
            <x v="0"/>
          </reference>
        </references>
      </pivotArea>
    </format>
    <format dxfId="287">
      <pivotArea dataOnly="0" labelOnly="1" outline="0" fieldPosition="0">
        <references count="2">
          <reference field="1" count="2">
            <x v="0"/>
            <x v="10"/>
          </reference>
          <reference field="14" count="1" selected="0">
            <x v="1"/>
          </reference>
        </references>
      </pivotArea>
    </format>
    <format dxfId="286">
      <pivotArea dataOnly="0" outline="0" fieldPosition="0">
        <references count="1">
          <reference field="1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39B9D1-6240-486A-A64B-6D9D8448705C}" name="PivotTable2" cacheId="4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6:D11" firstHeaderRow="1" firstDataRow="2" firstDataCol="1"/>
  <pivotFields count="15"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72" showAll="0"/>
    <pivotField dataField="1" numFmtId="172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9">
    <format dxfId="285">
      <pivotArea type="all" dataOnly="0" outline="0" fieldPosition="0"/>
    </format>
    <format dxfId="284">
      <pivotArea outline="0" collapsedLevelsAreSubtotals="1" fieldPosition="0"/>
    </format>
    <format dxfId="283">
      <pivotArea dataOnly="0" labelOnly="1" fieldPosition="0">
        <references count="1">
          <reference field="11" count="0"/>
        </references>
      </pivotArea>
    </format>
    <format dxfId="282">
      <pivotArea dataOnly="0" labelOnly="1" grandRow="1" outline="0" fieldPosition="0"/>
    </format>
    <format dxfId="281">
      <pivotArea grandRow="1" outline="0" collapsedLevelsAreSubtotals="1" fieldPosition="0"/>
    </format>
    <format dxfId="280">
      <pivotArea dataOnly="0" labelOnly="1" grandRow="1" outline="0" fieldPosition="0"/>
    </format>
    <format dxfId="279">
      <pivotArea outline="0" collapsedLevelsAreSubtotals="1" fieldPosition="0"/>
    </format>
    <format dxfId="278">
      <pivotArea dataOnly="0" labelOnly="1" fieldPosition="0">
        <references count="1">
          <reference field="11" count="0"/>
        </references>
      </pivotArea>
    </format>
    <format dxfId="27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B17A6A-CA3B-4944-8B58-9BB63A4FBAD4}" name="PivotTable1" cacheId="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F23" firstHeaderRow="1" firstDataRow="2" firstDataCol="3"/>
  <pivotFields count="15">
    <pivotField compact="0" outline="0" showAll="0" defaultSubtotal="0"/>
    <pivotField compact="0" outline="0" subtotalTop="0" showAll="0" includeNewItemsInFilter="1"/>
    <pivotField axis="axisCol" compact="0" outline="0" showAll="0" defaultSubtotal="0">
      <items count="2">
        <item x="1"/>
        <item x="0"/>
      </items>
    </pivotField>
    <pivotField compact="0" outline="0" showAll="0"/>
    <pivotField compact="0" outline="0" showAll="0"/>
    <pivotField compact="0" numFmtId="176" outline="0" showAll="0" defaultSubtotal="0"/>
    <pivotField compact="0" outline="0" showAll="0" defaultSubtotal="0"/>
    <pivotField compact="0" outline="0" subtotalTop="0" showAll="0" includeNewItemsInFilter="1"/>
    <pivotField compact="0" numFmtId="172" outline="0" showAll="0" defaultSubtotal="0"/>
    <pivotField dataField="1" compact="0" numFmtId="172" outline="0" showAll="0"/>
    <pivotField axis="axisRow" compact="0" outline="0" subtotalTop="0" showAll="0" includeNewItemsInFilter="1" sortType="ascending">
      <items count="3">
        <item x="1"/>
        <item x="0"/>
        <item t="default"/>
      </items>
    </pivotField>
    <pivotField axis="axisRow" compact="0" outline="0" subtotalTop="0" showAll="0" includeNewItemsInFilter="1" sortType="ascending">
      <items count="4">
        <item x="1"/>
        <item x="0"/>
        <item x="2"/>
        <item t="default"/>
      </items>
    </pivotField>
    <pivotField axis="axisRow" compact="0" outline="0" showAll="0" defaultSubtotal="0">
      <items count="9">
        <item x="1"/>
        <item x="6"/>
        <item x="3"/>
        <item x="7"/>
        <item x="0"/>
        <item x="2"/>
        <item x="4"/>
        <item x="5"/>
        <item x="8"/>
      </items>
    </pivotField>
    <pivotField compact="0" outline="0" subtotalTop="0" showAll="0" includeNewItemsInFilter="1"/>
    <pivotField compact="0" outline="0" subtotalTop="0" showAll="0" includeNewItemsInFilter="1"/>
  </pivotFields>
  <rowFields count="3">
    <field x="10"/>
    <field x="11"/>
    <field x="12"/>
  </rowFields>
  <rowItems count="16">
    <i>
      <x/>
      <x/>
      <x/>
    </i>
    <i t="default" r="1">
      <x/>
    </i>
    <i r="1">
      <x v="2"/>
      <x/>
    </i>
    <i t="default" r="1">
      <x v="2"/>
    </i>
    <i t="default">
      <x/>
    </i>
    <i>
      <x v="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t="default" r="1">
      <x v="1"/>
    </i>
    <i t="default">
      <x v="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Amount Committed in US$ Eqv.                                         (Currency Exchange Rate applied as of 30-Jun-2022)" fld="9" baseField="0" baseItem="0"/>
  </dataFields>
  <formats count="25">
    <format dxfId="276">
      <pivotArea outline="0" fieldPosition="0"/>
    </format>
    <format dxfId="275">
      <pivotArea outline="0" fieldPosition="0">
        <references count="1">
          <reference field="10" count="0" selected="0" defaultSubtotal="1"/>
        </references>
      </pivotArea>
    </format>
    <format dxfId="274">
      <pivotArea field="10" type="button" dataOnly="0" labelOnly="1" outline="0" axis="axisRow" fieldPosition="0"/>
    </format>
    <format dxfId="273">
      <pivotArea field="11" type="button" dataOnly="0" labelOnly="1" outline="0" axis="axisRow" fieldPosition="1"/>
    </format>
    <format dxfId="272">
      <pivotArea dataOnly="0" labelOnly="1" grandCol="1" outline="0" fieldPosition="0"/>
    </format>
    <format dxfId="271">
      <pivotArea grandRow="1" outline="0" fieldPosition="0"/>
    </format>
    <format dxfId="270">
      <pivotArea dataOnly="0" labelOnly="1" grandRow="1" outline="0" fieldPosition="0"/>
    </format>
    <format dxfId="269">
      <pivotArea dataOnly="0" labelOnly="1" outline="0" fieldPosition="0">
        <references count="2">
          <reference field="10" count="0" selected="0"/>
          <reference field="11" count="0"/>
        </references>
      </pivotArea>
    </format>
    <format dxfId="268">
      <pivotArea dataOnly="0" labelOnly="1" outline="0" fieldPosition="0">
        <references count="1">
          <reference field="10" count="0" defaultSubtotal="1"/>
        </references>
      </pivotArea>
    </format>
    <format dxfId="267">
      <pivotArea dataOnly="0" labelOnly="1" outline="0" fieldPosition="0">
        <references count="1">
          <reference field="10" count="0" defaultSubtotal="1"/>
        </references>
      </pivotArea>
    </format>
    <format dxfId="266">
      <pivotArea dataOnly="0" labelOnly="1" outline="0" fieldPosition="0">
        <references count="1">
          <reference field="10" count="0" defaultSubtotal="1"/>
        </references>
      </pivotArea>
    </format>
    <format dxfId="265">
      <pivotArea outline="0" collapsedLevelsAreSubtotals="1" fieldPosition="0">
        <references count="1">
          <reference field="10" count="1" selected="0" defaultSubtotal="1">
            <x v="1"/>
          </reference>
        </references>
      </pivotArea>
    </format>
    <format dxfId="264">
      <pivotArea dataOnly="0" labelOnly="1" outline="0" fieldPosition="0">
        <references count="1">
          <reference field="10" count="1" defaultSubtotal="1">
            <x v="1"/>
          </reference>
        </references>
      </pivotArea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10" count="0"/>
        </references>
      </pivotArea>
    </format>
    <format dxfId="261">
      <pivotArea dataOnly="0" labelOnly="1" outline="0" fieldPosition="0">
        <references count="1">
          <reference field="10" count="0" defaultSubtotal="1"/>
        </references>
      </pivotArea>
    </format>
    <format dxfId="260">
      <pivotArea dataOnly="0" labelOnly="1" grandRow="1" outline="0" fieldPosition="0"/>
    </format>
    <format dxfId="259">
      <pivotArea dataOnly="0" labelOnly="1" outline="0" fieldPosition="0">
        <references count="2">
          <reference field="10" count="1" selected="0">
            <x v="1"/>
          </reference>
          <reference field="11" count="1">
            <x v="1"/>
          </reference>
        </references>
      </pivotArea>
    </format>
    <format dxfId="258">
      <pivotArea dataOnly="0" labelOnly="1" outline="0" fieldPosition="0">
        <references count="2">
          <reference field="10" count="1" selected="0">
            <x v="1"/>
          </reference>
          <reference field="11" count="1" defaultSubtotal="1">
            <x v="1"/>
          </reference>
        </references>
      </pivotArea>
    </format>
    <format dxfId="257">
      <pivotArea dataOnly="0" labelOnly="1" outline="0" fieldPosition="0">
        <references count="1">
          <reference field="10" count="1" defaultSubtotal="1">
            <x v="0"/>
          </reference>
        </references>
      </pivotArea>
    </format>
    <format dxfId="256">
      <pivotArea field="10" grandCol="1" outline="0" collapsedLevelsAreSubtotals="1" axis="axisRow" fieldPosition="0">
        <references count="1">
          <reference field="10" count="1" selected="0" defaultSubtotal="1">
            <x v="0"/>
          </reference>
        </references>
      </pivotArea>
    </format>
    <format dxfId="255">
      <pivotArea outline="0" collapsedLevelsAreSubtotals="1" fieldPosition="0">
        <references count="2">
          <reference field="10" count="1" selected="0">
            <x v="0"/>
          </reference>
          <reference field="11" count="1" selected="0" defaultSubtotal="1">
            <x v="0"/>
          </reference>
        </references>
      </pivotArea>
    </format>
    <format dxfId="254">
      <pivotArea dataOnly="0" labelOnly="1" outline="0" fieldPosition="0">
        <references count="2">
          <reference field="10" count="1" selected="0">
            <x v="0"/>
          </reference>
          <reference field="11" count="1" defaultSubtotal="1">
            <x v="0"/>
          </reference>
        </references>
      </pivotArea>
    </format>
    <format dxfId="253">
      <pivotArea outline="0" collapsedLevelsAreSubtotals="1" fieldPosition="0">
        <references count="2">
          <reference field="10" count="1" selected="0">
            <x v="1"/>
          </reference>
          <reference field="11" count="1" selected="0" defaultSubtotal="1">
            <x v="1"/>
          </reference>
        </references>
      </pivotArea>
    </format>
    <format dxfId="252">
      <pivotArea dataOnly="0" labelOnly="1" outline="0" fieldPosition="0">
        <references count="2">
          <reference field="10" count="1" selected="0">
            <x v="1"/>
          </reference>
          <reference field="11" count="1" defaultSubtotal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BAE316-F4CA-4A3C-8E62-DBDB9A2420CB}" name="PivotTable10" cacheId="3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E21" firstHeaderRow="1" firstDataRow="2" firstDataCol="2"/>
  <pivotFields count="22"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2"/>
        <item x="0"/>
        <item x="3"/>
        <item x="4"/>
        <item t="default"/>
      </items>
    </pivotField>
  </pivotFields>
  <rowFields count="2">
    <field x="21"/>
    <field x="2"/>
  </rowFields>
  <rowItems count="14">
    <i>
      <x/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 v="1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Undisbursed" fld="10" baseField="2" baseItem="0"/>
    <dataField name="Sum of Disbursement                 Jul-Jun" fld="11" baseField="2" baseItem="0"/>
    <dataField name="Sum of Undisburs" fld="12" baseField="2" baseItem="0"/>
  </dataFields>
  <formats count="49">
    <format dxfId="251">
      <pivotArea outline="0" fieldPosition="0"/>
    </format>
    <format dxfId="250">
      <pivotArea dataOnly="0" labelOnly="1" outline="0" fieldPosition="0">
        <references count="1">
          <reference field="21" count="0" defaultSubtotal="1"/>
        </references>
      </pivotArea>
    </format>
    <format dxfId="249">
      <pivotArea dataOnly="0" labelOnly="1" grandRow="1" outline="0" fieldPosition="0"/>
    </format>
    <format dxfId="248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247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46">
      <pivotArea dataOnly="0" labelOnly="1" grandRow="1" outline="0" fieldPosition="0"/>
    </format>
    <format dxfId="245">
      <pivotArea outline="0" fieldPosition="0"/>
    </format>
    <format dxfId="244">
      <pivotArea dataOnly="0" labelOnly="1" outline="0" fieldPosition="0">
        <references count="1">
          <reference field="21" count="0" defaultSubtotal="1"/>
        </references>
      </pivotArea>
    </format>
    <format dxfId="243">
      <pivotArea dataOnly="0" labelOnly="1" grandRow="1" outline="0" fieldPosition="0"/>
    </format>
    <format dxfId="242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41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40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39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238">
      <pivotArea dataOnly="0" labelOnly="1" grandRow="1" outline="0" fieldPosition="0"/>
    </format>
    <format dxfId="237">
      <pivotArea outline="0" collapsedLevelsAreSubtotals="1" fieldPosition="0">
        <references count="1">
          <reference field="21" count="1" selected="0" defaultSubtotal="1">
            <x v="0"/>
          </reference>
        </references>
      </pivotArea>
    </format>
    <format dxfId="236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35">
      <pivotArea outline="0" collapsedLevelsAreSubtotals="1" fieldPosition="0">
        <references count="1">
          <reference field="21" count="1" selected="0" defaultSubtotal="1">
            <x v="1"/>
          </reference>
        </references>
      </pivotArea>
    </format>
    <format dxfId="234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33">
      <pivotArea outline="0" collapsedLevelsAreSubtotals="1" fieldPosition="0">
        <references count="1">
          <reference field="21" count="1" selected="0" defaultSubtotal="1">
            <x v="2"/>
          </reference>
        </references>
      </pivotArea>
    </format>
    <format dxfId="232">
      <pivotArea grandRow="1" outline="0" collapsedLevelsAreSubtotals="1" fieldPosition="0"/>
    </format>
    <format dxfId="231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230">
      <pivotArea dataOnly="0" labelOnly="1" grandRow="1" outline="0" fieldPosition="0"/>
    </format>
    <format dxfId="229">
      <pivotArea outline="0" collapsedLevelsAreSubtotals="1" fieldPosition="0"/>
    </format>
    <format dxfId="228">
      <pivotArea outline="0" collapsedLevelsAreSubtotals="1" fieldPosition="0"/>
    </format>
    <format dxfId="227">
      <pivotArea dataOnly="0" labelOnly="1" outline="0" fieldPosition="0">
        <references count="1">
          <reference field="21" count="0"/>
        </references>
      </pivotArea>
    </format>
    <format dxfId="226">
      <pivotArea dataOnly="0" labelOnly="1" outline="0" fieldPosition="0">
        <references count="1">
          <reference field="21" count="0" defaultSubtotal="1"/>
        </references>
      </pivotArea>
    </format>
    <format dxfId="225">
      <pivotArea field="2" type="button" dataOnly="0" labelOnly="1" outline="0" axis="axisRow" fieldPosition="1"/>
    </format>
    <format dxfId="224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23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22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221">
      <pivotArea dataOnly="0" labelOnly="1" grandRow="1" outline="0" fieldPosition="0"/>
    </format>
    <format dxfId="220">
      <pivotArea dataOnly="0" labelOnly="1" outline="0" fieldPosition="0">
        <references count="2">
          <reference field="2" count="1">
            <x v="1"/>
          </reference>
          <reference field="21" count="1" selected="0">
            <x v="0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21" count="1" selected="0">
            <x v="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21" count="1" selected="0">
            <x v="2"/>
          </reference>
        </references>
      </pivotArea>
    </format>
    <format dxfId="217">
      <pivotArea field="2" type="button" dataOnly="0" labelOnly="1" outline="0" axis="axisRow" fieldPosition="1"/>
    </format>
    <format dxfId="216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15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14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213">
      <pivotArea dataOnly="0" labelOnly="1" grandRow="1" outline="0" fieldPosition="0"/>
    </format>
    <format dxfId="212">
      <pivotArea dataOnly="0" labelOnly="1" outline="0" fieldPosition="0">
        <references count="2">
          <reference field="2" count="1">
            <x v="1"/>
          </reference>
          <reference field="21" count="1" selected="0">
            <x v="0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21" count="1" selected="0">
            <x v="1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21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1">
            <x v="1"/>
          </reference>
          <reference field="21" count="1" selected="0">
            <x v="3"/>
          </reference>
        </references>
      </pivotArea>
    </format>
    <format dxfId="208">
      <pivotArea dataOnly="0" labelOnly="1" outline="0" fieldPosition="0">
        <references count="2">
          <reference field="2" count="1">
            <x v="1"/>
          </reference>
          <reference field="21" count="1" selected="0">
            <x v="3"/>
          </reference>
        </references>
      </pivotArea>
    </format>
    <format dxfId="207">
      <pivotArea outline="0" fieldPosition="0">
        <references count="1">
          <reference field="21" count="1" selected="0" defaultSubtotal="1">
            <x v="3"/>
          </reference>
        </references>
      </pivotArea>
    </format>
    <format dxfId="206">
      <pivotArea dataOnly="0" labelOnly="1" outline="0" fieldPosition="0">
        <references count="1">
          <reference field="21" count="1" defaultSubtotal="1">
            <x v="3"/>
          </reference>
        </references>
      </pivotArea>
    </format>
    <format dxfId="205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204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203">
      <pivotArea dataOnly="0" labelOnly="1" outline="0" fieldPosition="0">
        <references count="1">
          <reference field="21" count="1" defaultSubtotal="1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531633-2352-447B-9167-EA1E00EA9ABC}" name="PivotTable8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E43" firstHeaderRow="1" firstDataRow="2" firstDataCol="2"/>
  <pivotFields count="22">
    <pivotField compact="0" outline="0" showAll="0" defaultSubtotal="0"/>
    <pivotField axis="axisRow" compact="0" outline="0" subtotalTop="0" showAll="0" includeNewItemsInFilter="1" sortType="ascending">
      <items count="36">
        <item x="3"/>
        <item x="4"/>
        <item x="5"/>
        <item x="6"/>
        <item h="1" x="7"/>
        <item x="0"/>
        <item x="1"/>
        <item x="8"/>
        <item x="9"/>
        <item x="10"/>
        <item h="1" x="11"/>
        <item x="12"/>
        <item x="13"/>
        <item x="14"/>
        <item h="1" x="15"/>
        <item x="16"/>
        <item x="17"/>
        <item x="18"/>
        <item x="19"/>
        <item x="20"/>
        <item x="21"/>
        <item h="1" x="22"/>
        <item x="23"/>
        <item x="24"/>
        <item x="25"/>
        <item x="2"/>
        <item h="1"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2"/>
        <item x="0"/>
        <item x="3"/>
        <item x="4"/>
        <item t="default"/>
      </items>
    </pivotField>
  </pivotFields>
  <rowFields count="2">
    <field x="21"/>
    <field x="1"/>
  </rowFields>
  <rowItems count="36">
    <i>
      <x/>
      <x v="2"/>
    </i>
    <i r="1">
      <x v="7"/>
    </i>
    <i r="1">
      <x v="8"/>
    </i>
    <i r="1">
      <x v="11"/>
    </i>
    <i r="1">
      <x v="25"/>
    </i>
    <i r="1">
      <x v="30"/>
    </i>
    <i r="1">
      <x v="32"/>
    </i>
    <i t="default">
      <x/>
    </i>
    <i>
      <x v="1"/>
      <x/>
    </i>
    <i r="1">
      <x v="1"/>
    </i>
    <i r="1">
      <x v="9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8"/>
    </i>
    <i t="default">
      <x v="1"/>
    </i>
    <i>
      <x v="2"/>
      <x v="5"/>
    </i>
    <i r="1">
      <x v="6"/>
    </i>
    <i r="1">
      <x v="13"/>
    </i>
    <i r="1">
      <x v="15"/>
    </i>
    <i r="1">
      <x v="22"/>
    </i>
    <i r="1">
      <x v="23"/>
    </i>
    <i r="1">
      <x v="24"/>
    </i>
    <i r="1">
      <x v="27"/>
    </i>
    <i r="1">
      <x v="29"/>
    </i>
    <i r="1">
      <x v="33"/>
    </i>
    <i r="1">
      <x v="34"/>
    </i>
    <i t="default">
      <x v="2"/>
    </i>
    <i>
      <x v="3"/>
      <x v="3"/>
    </i>
    <i t="default">
      <x v="3"/>
    </i>
    <i>
      <x v="4"/>
      <x v="31"/>
    </i>
    <i t="default"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Disbursement                 Jul-Jun" fld="11" baseField="21" baseItem="0"/>
  </dataFields>
  <formats count="23">
    <format dxfId="202">
      <pivotArea outline="0" fieldPosition="0"/>
    </format>
    <format dxfId="201">
      <pivotArea dataOnly="0" labelOnly="1" grandCol="1" outline="0" fieldPosition="0"/>
    </format>
    <format dxfId="200">
      <pivotArea dataOnly="0" labelOnly="1" outline="0" fieldPosition="0">
        <references count="1">
          <reference field="21" count="0" defaultSubtotal="1"/>
        </references>
      </pivotArea>
    </format>
    <format dxfId="199">
      <pivotArea dataOnly="0" labelOnly="1" grandRow="1" outline="0" fieldPosition="0"/>
    </format>
    <format dxfId="198">
      <pivotArea outline="0" fieldPosition="0">
        <references count="1">
          <reference field="21" count="1" selected="0" defaultSubtotal="1">
            <x v="2"/>
          </reference>
        </references>
      </pivotArea>
    </format>
    <format dxfId="197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196">
      <pivotArea outline="0" fieldPosition="0">
        <references count="1">
          <reference field="21" count="1" selected="0" defaultSubtotal="1">
            <x v="1"/>
          </reference>
        </references>
      </pivotArea>
    </format>
    <format dxfId="195">
      <pivotArea grandRow="1" outline="0" fieldPosition="0"/>
    </format>
    <format dxfId="194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193">
      <pivotArea dataOnly="0" labelOnly="1" grandRow="1" outline="0" fieldPosition="0"/>
    </format>
    <format dxfId="192">
      <pivotArea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21" count="1" selected="0">
            <x v="2"/>
          </reference>
        </references>
      </pivotArea>
    </format>
    <format dxfId="191">
      <pivotArea outline="0" fieldPosition="0">
        <references count="3">
          <reference field="1" count="1" selected="0">
            <x v="13"/>
          </reference>
          <reference field="2" count="1" selected="0">
            <x v="0"/>
          </reference>
          <reference field="21" count="1" selected="0">
            <x v="2"/>
          </reference>
        </references>
      </pivotArea>
    </format>
    <format dxfId="190">
      <pivotArea outline="0" fieldPosition="0">
        <references count="1">
          <reference field="21" count="1" selected="0" defaultSubtotal="1">
            <x v="0"/>
          </reference>
        </references>
      </pivotArea>
    </format>
    <format dxfId="189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188">
      <pivotArea type="all" dataOnly="0" outline="0" fieldPosition="0"/>
    </format>
    <format dxfId="187">
      <pivotArea outline="0" collapsedLevelsAreSubtotals="1" fieldPosition="0">
        <references count="3">
          <reference field="1" count="11" selected="0">
            <x v="6"/>
            <x v="13"/>
            <x v="15"/>
            <x v="22"/>
            <x v="23"/>
            <x v="24"/>
            <x v="26"/>
            <x v="27"/>
            <x v="29"/>
            <x v="33"/>
            <x v="34"/>
          </reference>
          <reference field="2" count="1" selected="0">
            <x v="0"/>
          </reference>
          <reference field="21" count="1" selected="0">
            <x v="2"/>
          </reference>
        </references>
      </pivotArea>
    </format>
    <format dxfId="186">
      <pivotArea outline="0" collapsedLevelsAreSubtotals="1" fieldPosition="0">
        <references count="3">
          <reference field="1" count="1" selected="0">
            <x v="13"/>
          </reference>
          <reference field="2" count="1" selected="0">
            <x v="0"/>
          </reference>
          <reference field="21" count="1" selected="0">
            <x v="2"/>
          </reference>
        </references>
      </pivotArea>
    </format>
    <format dxfId="185">
      <pivotArea outline="0" collapsedLevelsAreSubtotals="1" fieldPosition="0">
        <references count="3">
          <reference field="1" count="1" selected="0">
            <x v="23"/>
          </reference>
          <reference field="2" count="1" selected="0">
            <x v="0"/>
          </reference>
          <reference field="21" count="1" selected="0">
            <x v="2"/>
          </reference>
        </references>
      </pivotArea>
    </format>
    <format dxfId="184">
      <pivotArea outline="0" collapsedLevelsAreSubtotals="1" fieldPosition="0">
        <references count="3">
          <reference field="1" count="8" selected="0">
            <x v="0"/>
            <x v="12"/>
            <x v="16"/>
            <x v="17"/>
            <x v="18"/>
            <x v="19"/>
            <x v="20"/>
            <x v="28"/>
          </reference>
          <reference field="2" count="1" selected="0">
            <x v="0"/>
          </reference>
          <reference field="21" count="1" selected="0">
            <x v="1"/>
          </reference>
        </references>
      </pivotArea>
    </format>
    <format dxfId="183">
      <pivotArea outline="0" collapsedLevelsAreSubtotals="1" fieldPosition="0">
        <references count="3">
          <reference field="1" count="1" selected="0">
            <x v="20"/>
          </reference>
          <reference field="2" count="1" selected="0">
            <x v="0"/>
          </reference>
          <reference field="21" count="1" selected="0">
            <x v="1"/>
          </reference>
        </references>
      </pivotArea>
    </format>
    <format dxfId="182">
      <pivotArea outline="0" collapsedLevelsAreSubtotals="1" fieldPosition="0"/>
    </format>
    <format dxfId="181">
      <pivotArea outline="0" fieldPosition="0">
        <references count="1">
          <reference field="21" count="1" selected="0" defaultSubtotal="1">
            <x v="3"/>
          </reference>
        </references>
      </pivotArea>
    </format>
    <format dxfId="180">
      <pivotArea dataOnly="0" labelOnly="1" outline="0" fieldPosition="0">
        <references count="1">
          <reference field="21" count="1" defaultSubtotal="1"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929C13-1D0E-432C-8AE5-A48DE6F07827}" name="PivotTable7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3" indent="0" compact="0" compactData="0" gridDropZones="1">
  <location ref="A6:J43" firstHeaderRow="1" firstDataRow="2" firstDataCol="2"/>
  <pivotFields count="22">
    <pivotField compact="0" outline="0" showAll="0" defaultSubtotal="0"/>
    <pivotField axis="axisRow" compact="0" outline="0" subtotalTop="0" showAll="0" includeNewItemsInFilter="1" sortType="ascending">
      <items count="36">
        <item x="3"/>
        <item x="4"/>
        <item x="5"/>
        <item x="6"/>
        <item h="1" x="7"/>
        <item x="0"/>
        <item x="1"/>
        <item x="8"/>
        <item x="9"/>
        <item x="10"/>
        <item h="1" x="11"/>
        <item x="12"/>
        <item x="13"/>
        <item x="14"/>
        <item h="1" x="15"/>
        <item x="16"/>
        <item x="17"/>
        <item x="18"/>
        <item x="19"/>
        <item x="20"/>
        <item x="21"/>
        <item h="1" x="22"/>
        <item x="23"/>
        <item x="24"/>
        <item x="25"/>
        <item x="2"/>
        <item h="1"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outline="0" subtotalTop="0" showAll="0" includeNewItemsInFilter="1"/>
    <pivotField compact="0" outline="0" showAll="0"/>
    <pivotField compact="0" outline="0" showAll="0"/>
    <pivotField compact="0" outline="0" showAll="0" defaultSubtotal="0"/>
    <pivotField compact="0" numFmtId="14" outline="0" showAll="0" defaultSubtotal="0"/>
    <pivotField compact="0" outline="0" subtotalTop="0" showAll="0" includeNewItemsInFilter="1"/>
    <pivotField compact="0" outline="0" subtotalTop="0" showAll="0" includeNewItemsInFilter="1"/>
    <pivotField compact="0" numFmtId="17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ubtotalTop="0" showAll="0" includeNewItemsInFilter="1"/>
    <pivotField axis="axisCol" compact="0" outline="0" subtotalTop="0" showAll="0" includeNewItemsInFilter="1" sortType="ascending">
      <items count="10">
        <item h="1" x="7"/>
        <item x="1"/>
        <item x="2"/>
        <item h="1" x="5"/>
        <item x="6"/>
        <item x="8"/>
        <item x="0"/>
        <item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6">
        <item x="1"/>
        <item x="2"/>
        <item x="0"/>
        <item x="3"/>
        <item x="4"/>
        <item t="default"/>
      </items>
    </pivotField>
  </pivotFields>
  <rowFields count="2">
    <field x="21"/>
    <field x="1"/>
  </rowFields>
  <rowItems count="36">
    <i>
      <x/>
      <x v="2"/>
    </i>
    <i r="1">
      <x v="7"/>
    </i>
    <i r="1">
      <x v="8"/>
    </i>
    <i r="1">
      <x v="11"/>
    </i>
    <i r="1">
      <x v="25"/>
    </i>
    <i r="1">
      <x v="30"/>
    </i>
    <i r="1">
      <x v="32"/>
    </i>
    <i t="default">
      <x/>
    </i>
    <i>
      <x v="1"/>
      <x/>
    </i>
    <i r="1">
      <x v="1"/>
    </i>
    <i r="1">
      <x v="9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8"/>
    </i>
    <i t="default">
      <x v="1"/>
    </i>
    <i>
      <x v="2"/>
      <x v="5"/>
    </i>
    <i r="1">
      <x v="6"/>
    </i>
    <i r="1">
      <x v="13"/>
    </i>
    <i r="1">
      <x v="15"/>
    </i>
    <i r="1">
      <x v="22"/>
    </i>
    <i r="1">
      <x v="23"/>
    </i>
    <i r="1">
      <x v="24"/>
    </i>
    <i r="1">
      <x v="27"/>
    </i>
    <i r="1">
      <x v="29"/>
    </i>
    <i r="1">
      <x v="33"/>
    </i>
    <i r="1">
      <x v="34"/>
    </i>
    <i t="default">
      <x v="2"/>
    </i>
    <i>
      <x v="3"/>
      <x v="3"/>
    </i>
    <i t="default">
      <x v="3"/>
    </i>
    <i>
      <x v="4"/>
      <x v="31"/>
    </i>
    <i t="default">
      <x v="4"/>
    </i>
    <i t="grand">
      <x/>
    </i>
  </rowItems>
  <colFields count="1">
    <field x="18"/>
  </colFields>
  <colItems count="8">
    <i>
      <x v="1"/>
    </i>
    <i>
      <x v="2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Disbursement                 Jul-Jun" fld="11" baseField="1" baseItem="25"/>
  </dataFields>
  <formats count="71">
    <format dxfId="179">
      <pivotArea outline="0" fieldPosition="0"/>
    </format>
    <format dxfId="178">
      <pivotArea dataOnly="0" labelOnly="1" grandCol="1" outline="0" fieldPosition="0"/>
    </format>
    <format dxfId="177">
      <pivotArea field="21" type="button" dataOnly="0" labelOnly="1" outline="0" axis="axisRow" fieldPosition="0"/>
    </format>
    <format dxfId="176">
      <pivotArea field="1" type="button" dataOnly="0" labelOnly="1" outline="0" axis="axisRow" fieldPosition="1"/>
    </format>
    <format dxfId="175">
      <pivotArea dataOnly="0" labelOnly="1" outline="0" fieldPosition="0">
        <references count="1">
          <reference field="18" count="0"/>
        </references>
      </pivotArea>
    </format>
    <format dxfId="174">
      <pivotArea dataOnly="0" labelOnly="1" grandCol="1" outline="0" fieldPosition="0"/>
    </format>
    <format dxfId="173">
      <pivotArea field="21" type="button" dataOnly="0" labelOnly="1" outline="0" axis="axisRow" fieldPosition="0"/>
    </format>
    <format dxfId="172">
      <pivotArea field="1" type="button" dataOnly="0" labelOnly="1" outline="0" axis="axisRow" fieldPosition="1"/>
    </format>
    <format dxfId="171">
      <pivotArea dataOnly="0" labelOnly="1" outline="0" fieldPosition="0">
        <references count="1">
          <reference field="18" count="0"/>
        </references>
      </pivotArea>
    </format>
    <format dxfId="170">
      <pivotArea dataOnly="0" labelOnly="1" grandCol="1" outline="0" fieldPosition="0"/>
    </format>
    <format dxfId="169">
      <pivotArea field="21" type="button" dataOnly="0" labelOnly="1" outline="0" axis="axisRow" fieldPosition="0"/>
    </format>
    <format dxfId="168">
      <pivotArea field="1" type="button" dataOnly="0" labelOnly="1" outline="0" axis="axisRow" fieldPosition="1"/>
    </format>
    <format dxfId="167">
      <pivotArea dataOnly="0" labelOnly="1" outline="0" fieldPosition="0">
        <references count="1">
          <reference field="18" count="0"/>
        </references>
      </pivotArea>
    </format>
    <format dxfId="166">
      <pivotArea dataOnly="0" labelOnly="1" grandCol="1" outline="0" fieldPosition="0"/>
    </format>
    <format dxfId="165">
      <pivotArea outline="0" fieldPosition="0">
        <references count="1">
          <reference field="21" count="1" selected="0" defaultSubtotal="1">
            <x v="2"/>
          </reference>
        </references>
      </pivotArea>
    </format>
    <format dxfId="164">
      <pivotArea dataOnly="0" labelOnly="1" outline="0" fieldPosition="0">
        <references count="1">
          <reference field="21" count="1" defaultSubtotal="1">
            <x v="2"/>
          </reference>
        </references>
      </pivotArea>
    </format>
    <format dxfId="163">
      <pivotArea outline="0" fieldPosition="0">
        <references count="1">
          <reference field="21" count="1" selected="0" defaultSubtotal="1">
            <x v="1"/>
          </reference>
        </references>
      </pivotArea>
    </format>
    <format dxfId="162">
      <pivotArea grandRow="1" outline="0" fieldPosition="0"/>
    </format>
    <format dxfId="161">
      <pivotArea dataOnly="0" labelOnly="1" outline="0" fieldPosition="0">
        <references count="1">
          <reference field="21" count="1" defaultSubtotal="1">
            <x v="1"/>
          </reference>
        </references>
      </pivotArea>
    </format>
    <format dxfId="160">
      <pivotArea dataOnly="0" labelOnly="1" grandRow="1" outline="0" fieldPosition="0"/>
    </format>
    <format dxfId="159">
      <pivotArea dataOnly="0" labelOnly="1" outline="0" fieldPosition="0">
        <references count="2">
          <reference field="1" count="12">
            <x v="6"/>
            <x v="13"/>
            <x v="15"/>
            <x v="21"/>
            <x v="22"/>
            <x v="23"/>
            <x v="24"/>
            <x v="26"/>
            <x v="27"/>
            <x v="29"/>
            <x v="33"/>
            <x v="34"/>
          </reference>
          <reference field="21" count="1" selected="0">
            <x v="2"/>
          </reference>
        </references>
      </pivotArea>
    </format>
    <format dxfId="158">
      <pivotArea dataOnly="0" labelOnly="1" outline="0" fieldPosition="0">
        <references count="2">
          <reference field="1" count="10">
            <x v="0"/>
            <x v="10"/>
            <x v="12"/>
            <x v="14"/>
            <x v="16"/>
            <x v="17"/>
            <x v="18"/>
            <x v="19"/>
            <x v="20"/>
            <x v="28"/>
          </reference>
          <reference field="21" count="1" selected="0">
            <x v="1"/>
          </reference>
        </references>
      </pivotArea>
    </format>
    <format dxfId="157">
      <pivotArea outline="0" fieldPosition="0">
        <references count="3">
          <reference field="1" count="1" selected="0">
            <x v="29"/>
          </reference>
          <reference field="18" count="1" selected="0">
            <x v="2"/>
          </reference>
          <reference field="21" count="1" selected="0">
            <x v="2"/>
          </reference>
        </references>
      </pivotArea>
    </format>
    <format dxfId="156">
      <pivotArea outline="0" fieldPosition="0">
        <references count="3">
          <reference field="1" count="1" selected="0">
            <x v="22"/>
          </reference>
          <reference field="18" count="1" selected="0">
            <x v="8"/>
          </reference>
          <reference field="21" count="1" selected="0">
            <x v="2"/>
          </reference>
        </references>
      </pivotArea>
    </format>
    <format dxfId="155">
      <pivotArea outline="0" fieldPosition="0">
        <references count="3">
          <reference field="1" count="1" selected="0">
            <x v="29"/>
          </reference>
          <reference field="18" count="1" selected="0">
            <x v="8"/>
          </reference>
          <reference field="21" count="1" selected="0">
            <x v="2"/>
          </reference>
        </references>
      </pivotArea>
    </format>
    <format dxfId="154">
      <pivotArea outline="0" fieldPosition="0">
        <references count="2">
          <reference field="18" count="1" selected="0">
            <x v="8"/>
          </reference>
          <reference field="21" count="1" selected="0" defaultSubtotal="1">
            <x v="2"/>
          </reference>
        </references>
      </pivotArea>
    </format>
    <format dxfId="153">
      <pivotArea dataOnly="0" labelOnly="1" outline="0" fieldPosition="0">
        <references count="1">
          <reference field="21" count="0" defaultSubtotal="1"/>
        </references>
      </pivotArea>
    </format>
    <format dxfId="152">
      <pivotArea field="21" type="button" dataOnly="0" labelOnly="1" outline="0" axis="axisRow" fieldPosition="0"/>
    </format>
    <format dxfId="151">
      <pivotArea field="1" type="button" dataOnly="0" labelOnly="1" outline="0" axis="axisRow" fieldPosition="1"/>
    </format>
    <format dxfId="150">
      <pivotArea dataOnly="0" labelOnly="1" outline="0" fieldPosition="0">
        <references count="1">
          <reference field="18" count="0"/>
        </references>
      </pivotArea>
    </format>
    <format dxfId="149">
      <pivotArea dataOnly="0" labelOnly="1" grandCol="1" outline="0" fieldPosition="0"/>
    </format>
    <format dxfId="148">
      <pivotArea outline="0" fieldPosition="0">
        <references count="1">
          <reference field="21" count="1" selected="0" defaultSubtotal="1">
            <x v="0"/>
          </reference>
        </references>
      </pivotArea>
    </format>
    <format dxfId="147">
      <pivotArea dataOnly="0" labelOnly="1" outline="0" fieldPosition="0">
        <references count="1">
          <reference field="21" count="1" defaultSubtotal="1">
            <x v="0"/>
          </reference>
        </references>
      </pivotArea>
    </format>
    <format dxfId="146">
      <pivotArea dataOnly="0" labelOnly="1" outline="0" fieldPosition="0">
        <references count="2">
          <reference field="1" count="10">
            <x v="6"/>
            <x v="13"/>
            <x v="15"/>
            <x v="21"/>
            <x v="22"/>
            <x v="23"/>
            <x v="24"/>
            <x v="29"/>
            <x v="33"/>
            <x v="34"/>
          </reference>
          <reference field="21" count="1" selected="0">
            <x v="2"/>
          </reference>
        </references>
      </pivotArea>
    </format>
    <format dxfId="145">
      <pivotArea outline="0" collapsedLevelsAreSubtotals="1" fieldPosition="0"/>
    </format>
    <format dxfId="144">
      <pivotArea dataOnly="0" labelOnly="1" outline="0" fieldPosition="0">
        <references count="2">
          <reference field="1" count="8">
            <x v="0"/>
            <x v="12"/>
            <x v="16"/>
            <x v="17"/>
            <x v="18"/>
            <x v="19"/>
            <x v="20"/>
            <x v="28"/>
          </reference>
          <reference field="21" count="1" selected="0">
            <x v="1"/>
          </reference>
        </references>
      </pivotArea>
    </format>
    <format dxfId="143">
      <pivotArea dataOnly="0" labelOnly="1" outline="0" fieldPosition="0">
        <references count="2">
          <reference field="1" count="12">
            <x v="6"/>
            <x v="13"/>
            <x v="15"/>
            <x v="16"/>
            <x v="22"/>
            <x v="23"/>
            <x v="24"/>
            <x v="26"/>
            <x v="27"/>
            <x v="29"/>
            <x v="33"/>
            <x v="34"/>
          </reference>
          <reference field="21" count="1" selected="0">
            <x v="2"/>
          </reference>
        </references>
      </pivotArea>
    </format>
    <format dxfId="142">
      <pivotArea outline="0" collapsedLevelsAreSubtotals="1" fieldPosition="0">
        <references count="3">
          <reference field="1" count="8" selected="0">
            <x v="0"/>
            <x v="12"/>
            <x v="16"/>
            <x v="17"/>
            <x v="18"/>
            <x v="19"/>
            <x v="20"/>
            <x v="28"/>
          </reference>
          <reference field="18" count="0" selected="0"/>
          <reference field="21" count="1" selected="0">
            <x v="1"/>
          </reference>
        </references>
      </pivotArea>
    </format>
    <format dxfId="141">
      <pivotArea outline="0" collapsedLevelsAreSubtotals="1" fieldPosition="0"/>
    </format>
    <format dxfId="140">
      <pivotArea dataOnly="0" labelOnly="1" outline="0" fieldPosition="0">
        <references count="2">
          <reference field="1" count="7">
            <x v="6"/>
            <x v="15"/>
            <x v="21"/>
            <x v="22"/>
            <x v="24"/>
            <x v="33"/>
            <x v="34"/>
          </reference>
          <reference field="21" count="1" selected="0">
            <x v="2"/>
          </reference>
        </references>
      </pivotArea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1" count="0"/>
        </references>
      </pivotArea>
    </format>
    <format dxfId="137">
      <pivotArea dataOnly="0" labelOnly="1" outline="0" fieldPosition="0">
        <references count="1">
          <reference field="21" count="0" defaultSubtotal="1"/>
        </references>
      </pivotArea>
    </format>
    <format dxfId="136">
      <pivotArea dataOnly="0" labelOnly="1" grandRow="1" outline="0" fieldPosition="0"/>
    </format>
    <format dxfId="135">
      <pivotArea dataOnly="0" labelOnly="1" outline="0" fieldPosition="0">
        <references count="2">
          <reference field="1" count="1">
            <x v="32"/>
          </reference>
          <reference field="21" count="1" selected="0">
            <x v="0"/>
          </reference>
        </references>
      </pivotArea>
    </format>
    <format dxfId="134">
      <pivotArea dataOnly="0" labelOnly="1" outline="0" fieldPosition="0">
        <references count="2">
          <reference field="1" count="8">
            <x v="0"/>
            <x v="1"/>
            <x v="16"/>
            <x v="17"/>
            <x v="18"/>
            <x v="19"/>
            <x v="20"/>
            <x v="28"/>
          </reference>
          <reference field="21" count="1" selected="0">
            <x v="1"/>
          </reference>
        </references>
      </pivotArea>
    </format>
    <format dxfId="133">
      <pivotArea dataOnly="0" labelOnly="1" outline="0" fieldPosition="0">
        <references count="2">
          <reference field="1" count="9">
            <x v="4"/>
            <x v="6"/>
            <x v="13"/>
            <x v="15"/>
            <x v="22"/>
            <x v="24"/>
            <x v="29"/>
            <x v="33"/>
            <x v="34"/>
          </reference>
          <reference field="21" count="1" selected="0">
            <x v="2"/>
          </reference>
        </references>
      </pivotArea>
    </format>
    <format dxfId="132">
      <pivotArea outline="0" collapsedLevelsAreSubtotals="1" fieldPosition="0">
        <references count="3">
          <reference field="1" count="1" selected="0">
            <x v="32"/>
          </reference>
          <reference field="18" count="1" selected="0">
            <x v="6"/>
          </reference>
          <reference field="21" count="1" selected="0">
            <x v="0"/>
          </reference>
        </references>
      </pivotArea>
    </format>
    <format dxfId="131">
      <pivotArea outline="0" collapsedLevelsAreSubtotals="1" fieldPosition="0">
        <references count="2">
          <reference field="18" count="1" selected="0">
            <x v="6"/>
          </reference>
          <reference field="21" count="1" selected="0" defaultSubtotal="1">
            <x v="0"/>
          </reference>
        </references>
      </pivotArea>
    </format>
    <format dxfId="130">
      <pivotArea outline="0" collapsedLevelsAreSubtotals="1" fieldPosition="0">
        <references count="3">
          <reference field="1" count="1" selected="0">
            <x v="32"/>
          </reference>
          <reference field="18" count="1" selected="0">
            <x v="6"/>
          </reference>
          <reference field="21" count="1" selected="0">
            <x v="0"/>
          </reference>
        </references>
      </pivotArea>
    </format>
    <format dxfId="129">
      <pivotArea outline="0" collapsedLevelsAreSubtotals="1" fieldPosition="0">
        <references count="2">
          <reference field="18" count="1" selected="0">
            <x v="6"/>
          </reference>
          <reference field="21" count="1" selected="0" defaultSubtotal="1">
            <x v="0"/>
          </reference>
        </references>
      </pivotArea>
    </format>
    <format dxfId="128">
      <pivotArea outline="0" collapsedLevelsAreSubtotals="1" fieldPosition="0">
        <references count="2">
          <reference field="1" count="1" selected="0">
            <x v="8"/>
          </reference>
          <reference field="21" count="1" selected="0">
            <x v="0"/>
          </reference>
        </references>
      </pivotArea>
    </format>
    <format dxfId="127">
      <pivotArea outline="0" collapsedLevelsAreSubtotals="1" fieldPosition="0">
        <references count="2">
          <reference field="1" count="1" selected="0">
            <x v="10"/>
          </reference>
          <reference field="21" count="1" selected="0">
            <x v="1"/>
          </reference>
        </references>
      </pivotArea>
    </format>
    <format dxfId="126">
      <pivotArea dataOnly="0" labelOnly="1" outline="0" fieldPosition="0">
        <references count="2">
          <reference field="1" count="1">
            <x v="10"/>
          </reference>
          <reference field="21" count="1" selected="0">
            <x v="1"/>
          </reference>
        </references>
      </pivotArea>
    </format>
    <format dxfId="125">
      <pivotArea outline="0" collapsedLevelsAreSubtotals="1" fieldPosition="0">
        <references count="2">
          <reference field="1" count="1" selected="0">
            <x v="14"/>
          </reference>
          <reference field="21" count="1" selected="0">
            <x v="1"/>
          </reference>
        </references>
      </pivotArea>
    </format>
    <format dxfId="124">
      <pivotArea dataOnly="0" labelOnly="1" outline="0" fieldPosition="0">
        <references count="2">
          <reference field="1" count="1">
            <x v="14"/>
          </reference>
          <reference field="21" count="1" selected="0">
            <x v="1"/>
          </reference>
        </references>
      </pivotArea>
    </format>
    <format dxfId="123">
      <pivotArea outline="0" collapsedLevelsAreSubtotals="1" fieldPosition="0">
        <references count="2">
          <reference field="1" count="1" selected="0">
            <x v="23"/>
          </reference>
          <reference field="21" count="1" selected="0">
            <x v="2"/>
          </reference>
        </references>
      </pivotArea>
    </format>
    <format dxfId="122">
      <pivotArea outline="0" collapsedLevelsAreSubtotals="1" fieldPosition="0">
        <references count="2">
          <reference field="1" count="1" selected="0">
            <x v="21"/>
          </reference>
          <reference field="21" count="1" selected="0">
            <x v="2"/>
          </reference>
        </references>
      </pivotArea>
    </format>
    <format dxfId="121">
      <pivotArea outline="0" collapsedLevelsAreSubtotals="1" fieldPosition="0">
        <references count="2">
          <reference field="1" count="1" selected="0">
            <x v="26"/>
          </reference>
          <reference field="21" count="1" selected="0">
            <x v="2"/>
          </reference>
        </references>
      </pivotArea>
    </format>
    <format dxfId="120">
      <pivotArea dataOnly="0" labelOnly="1" outline="0" fieldPosition="0">
        <references count="2">
          <reference field="1" count="1">
            <x v="26"/>
          </reference>
          <reference field="21" count="1" selected="0">
            <x v="2"/>
          </reference>
        </references>
      </pivotArea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1" count="0"/>
        </references>
      </pivotArea>
    </format>
    <format dxfId="117">
      <pivotArea dataOnly="0" labelOnly="1" outline="0" fieldPosition="0">
        <references count="1">
          <reference field="21" count="0" defaultSubtotal="1"/>
        </references>
      </pivotArea>
    </format>
    <format dxfId="116">
      <pivotArea dataOnly="0" labelOnly="1" grandRow="1" outline="0" fieldPosition="0"/>
    </format>
    <format dxfId="115">
      <pivotArea dataOnly="0" labelOnly="1" outline="0" fieldPosition="0">
        <references count="2">
          <reference field="1" count="1">
            <x v="32"/>
          </reference>
          <reference field="21" count="1" selected="0">
            <x v="0"/>
          </reference>
        </references>
      </pivotArea>
    </format>
    <format dxfId="114">
      <pivotArea dataOnly="0" labelOnly="1" outline="0" fieldPosition="0">
        <references count="2">
          <reference field="1" count="9">
            <x v="0"/>
            <x v="1"/>
            <x v="12"/>
            <x v="16"/>
            <x v="17"/>
            <x v="18"/>
            <x v="19"/>
            <x v="20"/>
            <x v="28"/>
          </reference>
          <reference field="21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1" count="10">
            <x v="4"/>
            <x v="6"/>
            <x v="13"/>
            <x v="15"/>
            <x v="22"/>
            <x v="24"/>
            <x v="27"/>
            <x v="29"/>
            <x v="33"/>
            <x v="34"/>
          </reference>
          <reference field="21" count="1" selected="0">
            <x v="2"/>
          </reference>
        </references>
      </pivotArea>
    </format>
    <format dxfId="112">
      <pivotArea dataOnly="0" labelOnly="1" outline="0" fieldPosition="0">
        <references count="2">
          <reference field="1" count="3">
            <x v="21"/>
            <x v="22"/>
            <x v="23"/>
          </reference>
          <reference field="21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1" count="1">
            <x v="8"/>
          </reference>
          <reference field="21" count="1" selected="0">
            <x v="0"/>
          </reference>
        </references>
      </pivotArea>
    </format>
    <format dxfId="110">
      <pivotArea outline="0" fieldPosition="0">
        <references count="1">
          <reference field="21" count="1" selected="0" defaultSubtotal="1">
            <x v="3"/>
          </reference>
        </references>
      </pivotArea>
    </format>
    <format dxfId="109">
      <pivotArea dataOnly="0" labelOnly="1" outline="0" fieldPosition="0">
        <references count="1">
          <reference field="21" count="1" defaultSubtotal="1"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ivotTable" Target="../pivotTables/pivotTable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workbookViewId="0">
      <selection activeCell="A2" sqref="A2:D2"/>
    </sheetView>
  </sheetViews>
  <sheetFormatPr defaultRowHeight="12.75" x14ac:dyDescent="0.2"/>
  <cols>
    <col min="1" max="1" width="72.85546875" style="1" customWidth="1"/>
    <col min="2" max="2" width="6.5703125" style="1" customWidth="1"/>
    <col min="3" max="3" width="66.5703125" style="1" customWidth="1"/>
    <col min="4" max="4" width="6.7109375" style="1" customWidth="1"/>
    <col min="5" max="16384" width="9.140625" style="1"/>
  </cols>
  <sheetData>
    <row r="1" spans="1:9" ht="46.5" customHeight="1" thickBot="1" x14ac:dyDescent="0.7">
      <c r="A1" s="360" t="s">
        <v>427</v>
      </c>
      <c r="B1" s="361"/>
      <c r="C1" s="361"/>
      <c r="D1" s="362"/>
    </row>
    <row r="2" spans="1:9" ht="42.75" customHeight="1" thickBot="1" x14ac:dyDescent="0.25">
      <c r="A2" s="355" t="s">
        <v>431</v>
      </c>
      <c r="B2" s="356"/>
      <c r="C2" s="356"/>
      <c r="D2" s="357"/>
    </row>
    <row r="3" spans="1:9" ht="33" customHeight="1" x14ac:dyDescent="0.2">
      <c r="A3" s="363" t="s">
        <v>286</v>
      </c>
      <c r="B3" s="364"/>
      <c r="C3" s="365"/>
      <c r="D3" s="75" t="s">
        <v>287</v>
      </c>
    </row>
    <row r="4" spans="1:9" ht="15.95" customHeight="1" x14ac:dyDescent="0.2">
      <c r="A4" s="359" t="s">
        <v>289</v>
      </c>
      <c r="B4" s="359"/>
      <c r="C4" s="359"/>
      <c r="D4" s="76">
        <v>1</v>
      </c>
    </row>
    <row r="5" spans="1:9" ht="15.95" customHeight="1" x14ac:dyDescent="0.2">
      <c r="A5" s="359" t="s">
        <v>291</v>
      </c>
      <c r="B5" s="359"/>
      <c r="C5" s="359"/>
      <c r="D5" s="76">
        <v>2</v>
      </c>
    </row>
    <row r="6" spans="1:9" ht="15.95" customHeight="1" x14ac:dyDescent="0.2">
      <c r="A6" s="359" t="s">
        <v>293</v>
      </c>
      <c r="B6" s="359"/>
      <c r="C6" s="359"/>
      <c r="D6" s="76">
        <v>3</v>
      </c>
    </row>
    <row r="7" spans="1:9" ht="15.95" customHeight="1" x14ac:dyDescent="0.2">
      <c r="A7" s="359" t="s">
        <v>344</v>
      </c>
      <c r="B7" s="359"/>
      <c r="C7" s="359"/>
      <c r="D7" s="76">
        <v>4</v>
      </c>
    </row>
    <row r="8" spans="1:9" ht="15.95" customHeight="1" x14ac:dyDescent="0.2">
      <c r="A8" s="359" t="s">
        <v>18</v>
      </c>
      <c r="B8" s="359"/>
      <c r="C8" s="359"/>
      <c r="D8" s="76">
        <v>5</v>
      </c>
    </row>
    <row r="9" spans="1:9" ht="15.95" customHeight="1" x14ac:dyDescent="0.2">
      <c r="A9" s="359" t="s">
        <v>345</v>
      </c>
      <c r="B9" s="359"/>
      <c r="C9" s="359"/>
      <c r="D9" s="76">
        <v>6</v>
      </c>
    </row>
    <row r="10" spans="1:9" ht="15.95" customHeight="1" x14ac:dyDescent="0.2">
      <c r="A10" s="359" t="s">
        <v>424</v>
      </c>
      <c r="B10" s="359"/>
      <c r="C10" s="359"/>
      <c r="D10" s="76">
        <v>7</v>
      </c>
    </row>
    <row r="11" spans="1:9" ht="15.95" customHeight="1" x14ac:dyDescent="0.2">
      <c r="A11" s="359" t="s">
        <v>425</v>
      </c>
      <c r="B11" s="359"/>
      <c r="C11" s="359"/>
      <c r="D11" s="76">
        <v>8</v>
      </c>
    </row>
    <row r="12" spans="1:9" ht="15.95" customHeight="1" x14ac:dyDescent="0.2">
      <c r="A12" s="359" t="s">
        <v>30</v>
      </c>
      <c r="B12" s="359"/>
      <c r="C12" s="359"/>
      <c r="D12" s="76">
        <v>9</v>
      </c>
      <c r="G12" s="358"/>
      <c r="H12" s="358"/>
      <c r="I12" s="358"/>
    </row>
    <row r="13" spans="1:9" ht="15.95" customHeight="1" x14ac:dyDescent="0.2">
      <c r="A13" s="359" t="s">
        <v>346</v>
      </c>
      <c r="B13" s="359"/>
      <c r="C13" s="359"/>
      <c r="D13" s="76">
        <v>10</v>
      </c>
    </row>
    <row r="14" spans="1:9" ht="15.95" customHeight="1" x14ac:dyDescent="0.2">
      <c r="A14" s="359" t="s">
        <v>31</v>
      </c>
      <c r="B14" s="359"/>
      <c r="C14" s="359"/>
      <c r="D14" s="77" t="s">
        <v>347</v>
      </c>
    </row>
    <row r="15" spans="1:9" ht="15.95" customHeight="1" x14ac:dyDescent="0.2">
      <c r="A15" s="359" t="s">
        <v>25</v>
      </c>
      <c r="B15" s="359"/>
      <c r="C15" s="359"/>
      <c r="D15" s="76">
        <v>12</v>
      </c>
    </row>
    <row r="16" spans="1:9" ht="15.95" customHeight="1" x14ac:dyDescent="0.2">
      <c r="A16" s="359" t="s">
        <v>295</v>
      </c>
      <c r="B16" s="359"/>
      <c r="C16" s="359"/>
      <c r="D16" s="76">
        <v>13</v>
      </c>
    </row>
    <row r="17" spans="1:4" ht="15.95" customHeight="1" x14ac:dyDescent="0.2">
      <c r="A17" s="359" t="s">
        <v>426</v>
      </c>
      <c r="B17" s="359"/>
      <c r="C17" s="359"/>
      <c r="D17" s="78" t="s">
        <v>423</v>
      </c>
    </row>
    <row r="18" spans="1:4" ht="30" customHeight="1" thickBot="1" x14ac:dyDescent="0.25">
      <c r="A18" s="348" t="s">
        <v>432</v>
      </c>
      <c r="B18" s="349"/>
      <c r="C18" s="349"/>
      <c r="D18" s="350"/>
    </row>
    <row r="19" spans="1:4" ht="24.75" customHeight="1" thickBot="1" x14ac:dyDescent="0.25">
      <c r="A19" s="351" t="s">
        <v>286</v>
      </c>
      <c r="B19" s="352"/>
      <c r="C19" s="352"/>
      <c r="D19" s="54" t="s">
        <v>287</v>
      </c>
    </row>
    <row r="20" spans="1:4" ht="15.95" customHeight="1" thickBot="1" x14ac:dyDescent="0.25">
      <c r="A20" s="353" t="s">
        <v>22</v>
      </c>
      <c r="B20" s="354"/>
      <c r="C20" s="354"/>
      <c r="D20" s="53" t="s">
        <v>1752</v>
      </c>
    </row>
    <row r="21" spans="1:4" ht="30" customHeight="1" thickBot="1" x14ac:dyDescent="0.25">
      <c r="A21" s="355" t="s">
        <v>428</v>
      </c>
      <c r="B21" s="356"/>
      <c r="C21" s="356"/>
      <c r="D21" s="357"/>
    </row>
    <row r="22" spans="1:4" ht="27" customHeight="1" x14ac:dyDescent="0.2">
      <c r="A22" s="79" t="s">
        <v>286</v>
      </c>
      <c r="B22" s="80" t="s">
        <v>287</v>
      </c>
      <c r="C22" s="84" t="s">
        <v>286</v>
      </c>
      <c r="D22" s="75" t="s">
        <v>287</v>
      </c>
    </row>
    <row r="23" spans="1:4" ht="15.95" customHeight="1" x14ac:dyDescent="0.2">
      <c r="A23" s="81" t="s">
        <v>1810</v>
      </c>
      <c r="B23" s="76">
        <v>17</v>
      </c>
      <c r="C23" s="81" t="s">
        <v>153</v>
      </c>
      <c r="D23" s="82" t="s">
        <v>1410</v>
      </c>
    </row>
    <row r="24" spans="1:4" ht="15.95" customHeight="1" x14ac:dyDescent="0.2">
      <c r="A24" s="81" t="s">
        <v>88</v>
      </c>
      <c r="B24" s="76" t="s">
        <v>1661</v>
      </c>
      <c r="C24" s="81" t="s">
        <v>159</v>
      </c>
      <c r="D24" s="76">
        <v>24</v>
      </c>
    </row>
    <row r="25" spans="1:4" ht="15.95" customHeight="1" x14ac:dyDescent="0.2">
      <c r="A25" s="81" t="s">
        <v>933</v>
      </c>
      <c r="B25" s="76">
        <v>19</v>
      </c>
      <c r="C25" s="81" t="s">
        <v>21</v>
      </c>
      <c r="D25" s="76" t="s">
        <v>1283</v>
      </c>
    </row>
    <row r="26" spans="1:4" ht="15.95" customHeight="1" x14ac:dyDescent="0.2">
      <c r="A26" s="81" t="s">
        <v>1233</v>
      </c>
      <c r="B26" s="76">
        <v>19</v>
      </c>
      <c r="C26" s="81" t="s">
        <v>169</v>
      </c>
      <c r="D26" s="76">
        <v>25</v>
      </c>
    </row>
    <row r="27" spans="1:4" ht="15.95" customHeight="1" x14ac:dyDescent="0.2">
      <c r="A27" s="81" t="s">
        <v>1450</v>
      </c>
      <c r="B27" s="76">
        <v>19</v>
      </c>
      <c r="C27" s="81" t="s">
        <v>299</v>
      </c>
      <c r="D27" s="76">
        <v>25</v>
      </c>
    </row>
    <row r="28" spans="1:4" ht="15.95" customHeight="1" x14ac:dyDescent="0.2">
      <c r="A28" s="81" t="s">
        <v>1100</v>
      </c>
      <c r="B28" s="76">
        <v>19</v>
      </c>
      <c r="C28" s="336" t="s">
        <v>301</v>
      </c>
      <c r="D28" s="76" t="s">
        <v>1221</v>
      </c>
    </row>
    <row r="29" spans="1:4" ht="15.95" customHeight="1" x14ac:dyDescent="0.2">
      <c r="A29" s="81" t="s">
        <v>264</v>
      </c>
      <c r="B29" s="76">
        <v>19</v>
      </c>
      <c r="C29" s="81" t="s">
        <v>302</v>
      </c>
      <c r="D29" s="76">
        <v>26</v>
      </c>
    </row>
    <row r="30" spans="1:4" ht="15.95" customHeight="1" x14ac:dyDescent="0.2">
      <c r="A30" s="1" t="s">
        <v>1811</v>
      </c>
      <c r="B30" s="76">
        <v>19</v>
      </c>
      <c r="C30" s="83" t="s">
        <v>303</v>
      </c>
      <c r="D30" s="76">
        <v>26</v>
      </c>
    </row>
    <row r="31" spans="1:4" ht="15.95" customHeight="1" x14ac:dyDescent="0.2">
      <c r="A31" s="81" t="s">
        <v>1101</v>
      </c>
      <c r="B31" s="76" t="s">
        <v>1102</v>
      </c>
      <c r="C31" s="81" t="s">
        <v>288</v>
      </c>
      <c r="D31" s="76">
        <v>26</v>
      </c>
    </row>
    <row r="32" spans="1:4" ht="15.95" customHeight="1" x14ac:dyDescent="0.2">
      <c r="A32" s="81" t="s">
        <v>1812</v>
      </c>
      <c r="B32" s="76">
        <v>20</v>
      </c>
      <c r="C32" s="83" t="s">
        <v>290</v>
      </c>
      <c r="D32" s="76">
        <v>26</v>
      </c>
    </row>
    <row r="33" spans="1:4" ht="15.95" customHeight="1" x14ac:dyDescent="0.2">
      <c r="A33" s="81" t="s">
        <v>131</v>
      </c>
      <c r="B33" s="76">
        <v>20</v>
      </c>
      <c r="C33" s="81" t="s">
        <v>292</v>
      </c>
      <c r="D33" s="76">
        <v>26</v>
      </c>
    </row>
    <row r="34" spans="1:4" ht="15.95" customHeight="1" x14ac:dyDescent="0.2">
      <c r="A34" s="81" t="s">
        <v>1675</v>
      </c>
      <c r="B34" s="76">
        <v>20</v>
      </c>
      <c r="C34" s="83" t="s">
        <v>294</v>
      </c>
      <c r="D34" s="76" t="s">
        <v>1626</v>
      </c>
    </row>
    <row r="35" spans="1:4" ht="15.95" customHeight="1" x14ac:dyDescent="0.2">
      <c r="A35" s="81" t="s">
        <v>208</v>
      </c>
      <c r="B35" s="76">
        <v>20</v>
      </c>
      <c r="C35" s="81" t="s">
        <v>457</v>
      </c>
      <c r="D35" s="76">
        <v>27</v>
      </c>
    </row>
    <row r="36" spans="1:4" ht="15.95" customHeight="1" x14ac:dyDescent="0.2">
      <c r="A36" s="83" t="s">
        <v>297</v>
      </c>
      <c r="B36" s="76" t="s">
        <v>1103</v>
      </c>
      <c r="C36" s="81" t="s">
        <v>1695</v>
      </c>
      <c r="D36" s="76">
        <v>27</v>
      </c>
    </row>
    <row r="37" spans="1:4" ht="15.95" customHeight="1" x14ac:dyDescent="0.2">
      <c r="A37" s="336" t="s">
        <v>71</v>
      </c>
      <c r="B37" s="76">
        <v>21</v>
      </c>
      <c r="C37" s="81" t="s">
        <v>880</v>
      </c>
      <c r="D37" s="76">
        <v>27</v>
      </c>
    </row>
    <row r="38" spans="1:4" ht="15.95" customHeight="1" x14ac:dyDescent="0.2">
      <c r="A38" s="81" t="s">
        <v>298</v>
      </c>
      <c r="B38" s="76" t="s">
        <v>1753</v>
      </c>
      <c r="C38" s="81" t="s">
        <v>348</v>
      </c>
      <c r="D38" s="76">
        <v>27</v>
      </c>
    </row>
    <row r="39" spans="1:4" ht="15.95" customHeight="1" x14ac:dyDescent="0.2">
      <c r="A39" s="81" t="s">
        <v>151</v>
      </c>
      <c r="B39" s="82" t="s">
        <v>1754</v>
      </c>
      <c r="C39" s="81" t="s">
        <v>266</v>
      </c>
      <c r="D39" s="76" t="s">
        <v>1755</v>
      </c>
    </row>
  </sheetData>
  <mergeCells count="22">
    <mergeCell ref="A6:C6"/>
    <mergeCell ref="A1:D1"/>
    <mergeCell ref="A2:D2"/>
    <mergeCell ref="A3:C3"/>
    <mergeCell ref="A4:C4"/>
    <mergeCell ref="A5:C5"/>
    <mergeCell ref="A7:C7"/>
    <mergeCell ref="A8:C8"/>
    <mergeCell ref="A9:C9"/>
    <mergeCell ref="A10:C10"/>
    <mergeCell ref="A11:C11"/>
    <mergeCell ref="A18:D18"/>
    <mergeCell ref="A19:C19"/>
    <mergeCell ref="A20:C20"/>
    <mergeCell ref="A21:D21"/>
    <mergeCell ref="G12:I12"/>
    <mergeCell ref="A13:C13"/>
    <mergeCell ref="A14:C14"/>
    <mergeCell ref="A15:C15"/>
    <mergeCell ref="A16:C16"/>
    <mergeCell ref="A17:C17"/>
    <mergeCell ref="A12:C12"/>
  </mergeCells>
  <printOptions horizontalCentered="1" verticalCentered="1" gridLines="1"/>
  <pageMargins left="0.15748031496062992" right="0.15748031496062992" top="0.23" bottom="0.28000000000000003" header="0.15748031496062992" footer="0.15748031496062992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showZeros="0" view="pageBreakPreview" zoomScaleSheetLayoutView="100" workbookViewId="0">
      <selection activeCell="A5" sqref="A5"/>
    </sheetView>
  </sheetViews>
  <sheetFormatPr defaultRowHeight="12.75" x14ac:dyDescent="0.2"/>
  <cols>
    <col min="1" max="1" width="65.85546875" style="5" customWidth="1"/>
    <col min="2" max="2" width="19.7109375" style="5" bestFit="1" customWidth="1"/>
    <col min="3" max="4" width="12.5703125" style="5" customWidth="1"/>
    <col min="5" max="5" width="10.5703125" style="5" customWidth="1"/>
    <col min="6" max="6" width="11.85546875" style="5" bestFit="1" customWidth="1"/>
    <col min="7" max="7" width="9.28515625" style="5" bestFit="1" customWidth="1"/>
    <col min="8" max="16384" width="9.140625" style="5"/>
  </cols>
  <sheetData>
    <row r="1" spans="1:13" ht="18" x14ac:dyDescent="0.25">
      <c r="A1" s="398" t="s">
        <v>328</v>
      </c>
      <c r="B1" s="399"/>
      <c r="C1" s="399"/>
      <c r="D1" s="399"/>
      <c r="E1" s="400"/>
    </row>
    <row r="2" spans="1:13" ht="18" x14ac:dyDescent="0.25">
      <c r="A2" s="401" t="s">
        <v>329</v>
      </c>
      <c r="B2" s="402"/>
      <c r="C2" s="402"/>
      <c r="D2" s="402"/>
      <c r="E2" s="403"/>
    </row>
    <row r="3" spans="1:13" ht="18" customHeight="1" x14ac:dyDescent="0.2">
      <c r="A3" s="383" t="s">
        <v>1804</v>
      </c>
      <c r="B3" s="384"/>
      <c r="C3" s="384"/>
      <c r="D3" s="384"/>
      <c r="E3" s="384"/>
      <c r="F3" s="20"/>
      <c r="G3" s="20"/>
      <c r="H3" s="20"/>
      <c r="I3" s="20"/>
      <c r="J3" s="20"/>
      <c r="K3" s="20"/>
      <c r="L3" s="20"/>
      <c r="M3" s="20"/>
    </row>
    <row r="4" spans="1:13" ht="15.75" x14ac:dyDescent="0.25">
      <c r="A4" s="420" t="s">
        <v>321</v>
      </c>
      <c r="B4" s="420"/>
      <c r="C4" s="420"/>
      <c r="D4" s="420"/>
      <c r="E4" s="420"/>
    </row>
    <row r="5" spans="1:13" ht="38.25" customHeight="1" x14ac:dyDescent="0.2">
      <c r="A5" s="10" t="s">
        <v>276</v>
      </c>
      <c r="B5" s="10" t="s">
        <v>269</v>
      </c>
      <c r="C5" s="10" t="s">
        <v>263</v>
      </c>
      <c r="D5" s="10" t="s">
        <v>262</v>
      </c>
      <c r="E5" s="10" t="s">
        <v>429</v>
      </c>
    </row>
    <row r="6" spans="1:13" s="6" customFormat="1" hidden="1" x14ac:dyDescent="0.2">
      <c r="A6" s="254" t="s">
        <v>1803</v>
      </c>
      <c r="B6" s="216"/>
      <c r="C6" s="254" t="s">
        <v>261</v>
      </c>
      <c r="D6" s="216"/>
      <c r="E6" s="255"/>
    </row>
    <row r="7" spans="1:13" s="6" customFormat="1" hidden="1" x14ac:dyDescent="0.2">
      <c r="A7" s="254" t="s">
        <v>276</v>
      </c>
      <c r="B7" s="254" t="s">
        <v>337</v>
      </c>
      <c r="C7" s="215" t="s">
        <v>263</v>
      </c>
      <c r="D7" s="266" t="s">
        <v>262</v>
      </c>
      <c r="E7" s="257" t="s">
        <v>285</v>
      </c>
    </row>
    <row r="8" spans="1:13" s="6" customFormat="1" ht="14.1" customHeight="1" x14ac:dyDescent="0.2">
      <c r="A8" s="215" t="s">
        <v>470</v>
      </c>
      <c r="B8" s="215" t="s">
        <v>1233</v>
      </c>
      <c r="C8" s="311"/>
      <c r="D8" s="312">
        <v>61000000</v>
      </c>
      <c r="E8" s="313">
        <v>61000000</v>
      </c>
    </row>
    <row r="9" spans="1:13" s="23" customFormat="1" ht="14.1" customHeight="1" x14ac:dyDescent="0.2">
      <c r="A9" s="251"/>
      <c r="B9" s="268" t="s">
        <v>1767</v>
      </c>
      <c r="C9" s="314"/>
      <c r="D9" s="315">
        <v>2240310599.5289998</v>
      </c>
      <c r="E9" s="316">
        <v>2240310599.5289998</v>
      </c>
    </row>
    <row r="10" spans="1:13" s="6" customFormat="1" ht="14.1" customHeight="1" x14ac:dyDescent="0.2">
      <c r="A10" s="251"/>
      <c r="B10" s="268" t="s">
        <v>798</v>
      </c>
      <c r="C10" s="314"/>
      <c r="D10" s="315">
        <v>1140000000</v>
      </c>
      <c r="E10" s="316">
        <v>1140000000</v>
      </c>
    </row>
    <row r="11" spans="1:13" s="6" customFormat="1" ht="14.1" customHeight="1" x14ac:dyDescent="0.2">
      <c r="A11" s="251"/>
      <c r="B11" s="268" t="s">
        <v>1675</v>
      </c>
      <c r="C11" s="314"/>
      <c r="D11" s="315">
        <v>591254110</v>
      </c>
      <c r="E11" s="316">
        <v>591254110</v>
      </c>
    </row>
    <row r="12" spans="1:13" s="6" customFormat="1" ht="14.1" customHeight="1" x14ac:dyDescent="0.2">
      <c r="A12" s="251"/>
      <c r="B12" s="268" t="s">
        <v>1413</v>
      </c>
      <c r="C12" s="314"/>
      <c r="D12" s="315">
        <v>10000000</v>
      </c>
      <c r="E12" s="316">
        <v>10000000</v>
      </c>
    </row>
    <row r="13" spans="1:13" s="6" customFormat="1" ht="14.1" customHeight="1" x14ac:dyDescent="0.2">
      <c r="A13" s="251"/>
      <c r="B13" s="268" t="s">
        <v>457</v>
      </c>
      <c r="C13" s="314"/>
      <c r="D13" s="315">
        <v>487255734.04000002</v>
      </c>
      <c r="E13" s="316">
        <v>487255734.04000002</v>
      </c>
    </row>
    <row r="14" spans="1:13" s="6" customFormat="1" ht="14.1" customHeight="1" x14ac:dyDescent="0.2">
      <c r="A14" s="251"/>
      <c r="B14" s="268" t="s">
        <v>469</v>
      </c>
      <c r="C14" s="314"/>
      <c r="D14" s="315">
        <v>343500000</v>
      </c>
      <c r="E14" s="316">
        <v>343500000</v>
      </c>
    </row>
    <row r="15" spans="1:13" s="6" customFormat="1" ht="14.1" customHeight="1" x14ac:dyDescent="0.2">
      <c r="A15" s="217" t="s">
        <v>473</v>
      </c>
      <c r="B15" s="218"/>
      <c r="C15" s="258"/>
      <c r="D15" s="259">
        <v>4873320443.5690002</v>
      </c>
      <c r="E15" s="260">
        <v>4873320443.5690002</v>
      </c>
    </row>
    <row r="16" spans="1:13" s="6" customFormat="1" ht="14.1" customHeight="1" x14ac:dyDescent="0.2">
      <c r="A16" s="215" t="s">
        <v>279</v>
      </c>
      <c r="B16" s="215" t="s">
        <v>88</v>
      </c>
      <c r="C16" s="311">
        <v>2670234.0999999996</v>
      </c>
      <c r="D16" s="312">
        <v>1623194341.0339999</v>
      </c>
      <c r="E16" s="313">
        <v>1625864575.1339998</v>
      </c>
    </row>
    <row r="17" spans="1:5" s="6" customFormat="1" ht="14.1" customHeight="1" x14ac:dyDescent="0.2">
      <c r="A17" s="251"/>
      <c r="B17" s="268" t="s">
        <v>933</v>
      </c>
      <c r="C17" s="314">
        <v>1199970</v>
      </c>
      <c r="D17" s="315">
        <v>40423307.600000001</v>
      </c>
      <c r="E17" s="316">
        <v>41623277.600000001</v>
      </c>
    </row>
    <row r="18" spans="1:5" s="23" customFormat="1" ht="14.1" customHeight="1" x14ac:dyDescent="0.2">
      <c r="A18" s="251"/>
      <c r="B18" s="268" t="s">
        <v>1771</v>
      </c>
      <c r="C18" s="314"/>
      <c r="D18" s="315">
        <v>52324562.604000002</v>
      </c>
      <c r="E18" s="316">
        <v>52324562.604000002</v>
      </c>
    </row>
    <row r="19" spans="1:5" s="6" customFormat="1" ht="14.1" customHeight="1" x14ac:dyDescent="0.2">
      <c r="A19" s="251"/>
      <c r="B19" s="268" t="s">
        <v>208</v>
      </c>
      <c r="C19" s="314">
        <v>22554000.083999999</v>
      </c>
      <c r="D19" s="315"/>
      <c r="E19" s="316">
        <v>22554000.083999999</v>
      </c>
    </row>
    <row r="20" spans="1:5" s="6" customFormat="1" ht="14.1" customHeight="1" x14ac:dyDescent="0.2">
      <c r="A20" s="251"/>
      <c r="B20" s="268" t="s">
        <v>151</v>
      </c>
      <c r="C20" s="314">
        <v>58920904.409999996</v>
      </c>
      <c r="D20" s="315">
        <v>212959495.47</v>
      </c>
      <c r="E20" s="316">
        <v>271880399.88</v>
      </c>
    </row>
    <row r="21" spans="1:5" s="6" customFormat="1" ht="14.1" customHeight="1" x14ac:dyDescent="0.2">
      <c r="A21" s="251"/>
      <c r="B21" s="268" t="s">
        <v>153</v>
      </c>
      <c r="C21" s="314">
        <v>0</v>
      </c>
      <c r="D21" s="315">
        <v>1314100835.77</v>
      </c>
      <c r="E21" s="316">
        <v>1314100835.77</v>
      </c>
    </row>
    <row r="22" spans="1:5" s="6" customFormat="1" ht="14.1" customHeight="1" x14ac:dyDescent="0.2">
      <c r="A22" s="251"/>
      <c r="B22" s="268" t="s">
        <v>159</v>
      </c>
      <c r="C22" s="314">
        <v>0</v>
      </c>
      <c r="D22" s="315">
        <v>78979000.003000006</v>
      </c>
      <c r="E22" s="316">
        <v>78979000.003000006</v>
      </c>
    </row>
    <row r="23" spans="1:5" s="6" customFormat="1" ht="14.1" customHeight="1" x14ac:dyDescent="0.2">
      <c r="A23" s="251"/>
      <c r="B23" s="268" t="s">
        <v>21</v>
      </c>
      <c r="C23" s="314"/>
      <c r="D23" s="315">
        <v>1327810235.1600001</v>
      </c>
      <c r="E23" s="316">
        <v>1327810235.1600001</v>
      </c>
    </row>
    <row r="24" spans="1:5" s="6" customFormat="1" ht="14.1" customHeight="1" x14ac:dyDescent="0.2">
      <c r="A24" s="251"/>
      <c r="B24" s="268" t="s">
        <v>169</v>
      </c>
      <c r="C24" s="314">
        <v>1979545.22</v>
      </c>
      <c r="D24" s="315">
        <v>41146690.068999998</v>
      </c>
      <c r="E24" s="316">
        <v>43126235.288999997</v>
      </c>
    </row>
    <row r="25" spans="1:5" s="6" customFormat="1" ht="14.1" customHeight="1" x14ac:dyDescent="0.2">
      <c r="A25" s="251"/>
      <c r="B25" s="268" t="s">
        <v>193</v>
      </c>
      <c r="C25" s="314"/>
      <c r="D25" s="315">
        <v>50000000</v>
      </c>
      <c r="E25" s="316">
        <v>50000000</v>
      </c>
    </row>
    <row r="26" spans="1:5" s="6" customFormat="1" ht="14.1" customHeight="1" x14ac:dyDescent="0.2">
      <c r="A26" s="217" t="s">
        <v>314</v>
      </c>
      <c r="B26" s="218"/>
      <c r="C26" s="258">
        <v>87324653.813999996</v>
      </c>
      <c r="D26" s="259">
        <v>4740938467.71</v>
      </c>
      <c r="E26" s="260">
        <v>4828263121.5239992</v>
      </c>
    </row>
    <row r="27" spans="1:5" s="23" customFormat="1" ht="14.1" customHeight="1" x14ac:dyDescent="0.2">
      <c r="A27" s="215" t="s">
        <v>284</v>
      </c>
      <c r="B27" s="215" t="s">
        <v>1711</v>
      </c>
      <c r="C27" s="311"/>
      <c r="D27" s="312">
        <v>1037320090</v>
      </c>
      <c r="E27" s="313">
        <v>1037320090</v>
      </c>
    </row>
    <row r="28" spans="1:5" s="23" customFormat="1" ht="14.1" customHeight="1" x14ac:dyDescent="0.2">
      <c r="A28" s="251"/>
      <c r="B28" s="268" t="s">
        <v>264</v>
      </c>
      <c r="C28" s="314">
        <v>1158988.3400000001</v>
      </c>
      <c r="D28" s="315">
        <v>646964760.64999998</v>
      </c>
      <c r="E28" s="316">
        <v>648123748.99000001</v>
      </c>
    </row>
    <row r="29" spans="1:5" s="6" customFormat="1" ht="14.1" customHeight="1" x14ac:dyDescent="0.2">
      <c r="A29" s="251"/>
      <c r="B29" s="268" t="s">
        <v>135</v>
      </c>
      <c r="C29" s="314">
        <v>147849.21900000001</v>
      </c>
      <c r="D29" s="315">
        <v>15358824.213</v>
      </c>
      <c r="E29" s="316">
        <v>15506673.432</v>
      </c>
    </row>
    <row r="30" spans="1:5" s="6" customFormat="1" ht="14.1" customHeight="1" x14ac:dyDescent="0.2">
      <c r="A30" s="251"/>
      <c r="B30" s="268" t="s">
        <v>141</v>
      </c>
      <c r="C30" s="314">
        <v>10206309.188000001</v>
      </c>
      <c r="D30" s="315">
        <v>6472270.4340000004</v>
      </c>
      <c r="E30" s="316">
        <v>16678579.622000001</v>
      </c>
    </row>
    <row r="31" spans="1:5" s="6" customFormat="1" ht="14.1" customHeight="1" x14ac:dyDescent="0.2">
      <c r="A31" s="251"/>
      <c r="B31" s="268" t="s">
        <v>175</v>
      </c>
      <c r="C31" s="314">
        <v>13189984.539999999</v>
      </c>
      <c r="D31" s="315">
        <v>7366559.8940000003</v>
      </c>
      <c r="E31" s="316">
        <v>20556544.434</v>
      </c>
    </row>
    <row r="32" spans="1:5" ht="14.1" customHeight="1" x14ac:dyDescent="0.2">
      <c r="A32" s="251"/>
      <c r="B32" s="268" t="s">
        <v>188</v>
      </c>
      <c r="C32" s="314">
        <v>0</v>
      </c>
      <c r="D32" s="315">
        <v>5510112.7790000001</v>
      </c>
      <c r="E32" s="316">
        <v>5510112.7790000001</v>
      </c>
    </row>
    <row r="33" spans="1:5" ht="14.1" customHeight="1" x14ac:dyDescent="0.2">
      <c r="A33" s="251"/>
      <c r="B33" s="268" t="s">
        <v>190</v>
      </c>
      <c r="C33" s="314"/>
      <c r="D33" s="315">
        <v>106155.128</v>
      </c>
      <c r="E33" s="316">
        <v>106155.128</v>
      </c>
    </row>
    <row r="34" spans="1:5" ht="14.1" customHeight="1" x14ac:dyDescent="0.2">
      <c r="A34" s="251"/>
      <c r="B34" s="268" t="s">
        <v>241</v>
      </c>
      <c r="C34" s="314">
        <v>749000</v>
      </c>
      <c r="D34" s="315"/>
      <c r="E34" s="316">
        <v>749000</v>
      </c>
    </row>
    <row r="35" spans="1:5" ht="14.1" customHeight="1" x14ac:dyDescent="0.2">
      <c r="A35" s="251"/>
      <c r="B35" s="268" t="s">
        <v>203</v>
      </c>
      <c r="C35" s="314">
        <v>0</v>
      </c>
      <c r="D35" s="315">
        <v>401092000</v>
      </c>
      <c r="E35" s="316">
        <v>401092000</v>
      </c>
    </row>
    <row r="36" spans="1:5" ht="14.1" customHeight="1" x14ac:dyDescent="0.2">
      <c r="A36" s="251"/>
      <c r="B36" s="268" t="s">
        <v>348</v>
      </c>
      <c r="C36" s="314">
        <v>16014190.851999998</v>
      </c>
      <c r="D36" s="315"/>
      <c r="E36" s="316">
        <v>16014190.851999998</v>
      </c>
    </row>
    <row r="37" spans="1:5" ht="14.1" customHeight="1" x14ac:dyDescent="0.2">
      <c r="A37" s="251"/>
      <c r="B37" s="268" t="s">
        <v>266</v>
      </c>
      <c r="C37" s="314">
        <v>69816130.109999999</v>
      </c>
      <c r="D37" s="315"/>
      <c r="E37" s="316">
        <v>69816130.109999999</v>
      </c>
    </row>
    <row r="38" spans="1:5" ht="14.1" customHeight="1" x14ac:dyDescent="0.2">
      <c r="A38" s="217" t="s">
        <v>313</v>
      </c>
      <c r="B38" s="218"/>
      <c r="C38" s="258">
        <v>111282452.249</v>
      </c>
      <c r="D38" s="259">
        <v>2120190773.0980003</v>
      </c>
      <c r="E38" s="260">
        <v>2231473225.3470001</v>
      </c>
    </row>
    <row r="39" spans="1:5" ht="14.1" customHeight="1" x14ac:dyDescent="0.2">
      <c r="A39" s="215" t="s">
        <v>1454</v>
      </c>
      <c r="B39" s="215" t="s">
        <v>1450</v>
      </c>
      <c r="C39" s="311">
        <v>41660764</v>
      </c>
      <c r="D39" s="312">
        <v>2000000000</v>
      </c>
      <c r="E39" s="313">
        <v>2041660764</v>
      </c>
    </row>
    <row r="40" spans="1:5" ht="14.1" customHeight="1" x14ac:dyDescent="0.2">
      <c r="A40" s="269" t="s">
        <v>1624</v>
      </c>
      <c r="B40" s="270"/>
      <c r="C40" s="271">
        <v>41660764</v>
      </c>
      <c r="D40" s="272">
        <v>2000000000</v>
      </c>
      <c r="E40" s="273">
        <v>2041660764</v>
      </c>
    </row>
    <row r="41" spans="1:5" ht="14.1" customHeight="1" x14ac:dyDescent="0.2">
      <c r="A41" s="215" t="s">
        <v>1789</v>
      </c>
      <c r="B41" s="215" t="s">
        <v>1695</v>
      </c>
      <c r="C41" s="311"/>
      <c r="D41" s="312">
        <v>3000000000</v>
      </c>
      <c r="E41" s="313">
        <v>3000000000</v>
      </c>
    </row>
    <row r="42" spans="1:5" ht="14.1" customHeight="1" x14ac:dyDescent="0.2">
      <c r="A42" s="215" t="s">
        <v>1805</v>
      </c>
      <c r="B42" s="216"/>
      <c r="C42" s="311"/>
      <c r="D42" s="312">
        <v>3000000000</v>
      </c>
      <c r="E42" s="313">
        <v>3000000000</v>
      </c>
    </row>
    <row r="43" spans="1:5" ht="14.1" customHeight="1" x14ac:dyDescent="0.2">
      <c r="A43" s="219" t="s">
        <v>285</v>
      </c>
      <c r="B43" s="220"/>
      <c r="C43" s="263">
        <v>240267870.06299996</v>
      </c>
      <c r="D43" s="264">
        <v>16734449684.376999</v>
      </c>
      <c r="E43" s="265">
        <v>16974717554.439999</v>
      </c>
    </row>
    <row r="44" spans="1:5" x14ac:dyDescent="0.2">
      <c r="A44"/>
      <c r="B44"/>
      <c r="C44"/>
      <c r="D44"/>
      <c r="E44"/>
    </row>
    <row r="45" spans="1:5" x14ac:dyDescent="0.2">
      <c r="A45"/>
      <c r="B45"/>
      <c r="C45"/>
      <c r="D45"/>
      <c r="E45"/>
    </row>
  </sheetData>
  <mergeCells count="4">
    <mergeCell ref="A1:E1"/>
    <mergeCell ref="A2:E2"/>
    <mergeCell ref="A3:E3"/>
    <mergeCell ref="A4:E4"/>
  </mergeCells>
  <phoneticPr fontId="18" type="noConversion"/>
  <printOptions horizontalCentered="1" gridLines="1"/>
  <pageMargins left="0.23622047244094491" right="0.15748031496062992" top="0.39370078740157483" bottom="0.39370078740157483" header="0.19685039370078741" footer="0.19685039370078741"/>
  <pageSetup paperSize="9" scale="90" firstPageNumber="9" orientation="landscape" useFirstPageNumber="1" r:id="rId2"/>
  <headerFooter alignWithMargins="0">
    <oddFooter>&amp;L&amp;8&amp;Z&amp;F&amp;R&amp;P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showZeros="0" view="pageBreakPreview" zoomScaleSheetLayoutView="100" workbookViewId="0">
      <selection activeCell="A5" sqref="A5"/>
    </sheetView>
  </sheetViews>
  <sheetFormatPr defaultColWidth="12.5703125" defaultRowHeight="12.75" x14ac:dyDescent="0.2"/>
  <cols>
    <col min="1" max="1" width="27.42578125" style="5" customWidth="1"/>
    <col min="2" max="2" width="19.7109375" style="5" bestFit="1" customWidth="1"/>
    <col min="3" max="4" width="10.140625" style="5" customWidth="1"/>
    <col min="5" max="5" width="10.140625" style="5" hidden="1" customWidth="1"/>
    <col min="6" max="8" width="10.140625" style="5" customWidth="1"/>
    <col min="9" max="9" width="10.140625" style="5" hidden="1" customWidth="1"/>
    <col min="10" max="10" width="9.140625" style="5" bestFit="1" customWidth="1"/>
    <col min="11" max="11" width="9.140625" style="5" customWidth="1"/>
    <col min="12" max="12" width="11.7109375" style="5" customWidth="1"/>
    <col min="13" max="16384" width="12.5703125" style="5"/>
  </cols>
  <sheetData>
    <row r="1" spans="1:12" s="29" customFormat="1" ht="19.5" customHeight="1" x14ac:dyDescent="0.2">
      <c r="A1" s="381" t="s">
        <v>315</v>
      </c>
      <c r="B1" s="382"/>
      <c r="C1" s="382"/>
      <c r="D1" s="382"/>
      <c r="E1" s="382"/>
      <c r="F1" s="382"/>
      <c r="G1" s="382"/>
      <c r="H1" s="382"/>
      <c r="I1" s="382"/>
      <c r="J1" s="382"/>
      <c r="K1" s="144"/>
    </row>
    <row r="2" spans="1:12" s="29" customFormat="1" ht="21" customHeight="1" x14ac:dyDescent="0.2">
      <c r="A2" s="381" t="s">
        <v>24</v>
      </c>
      <c r="B2" s="382"/>
      <c r="C2" s="382"/>
      <c r="D2" s="382"/>
      <c r="E2" s="382"/>
      <c r="F2" s="382"/>
      <c r="G2" s="382"/>
      <c r="H2" s="382"/>
      <c r="I2" s="382"/>
      <c r="J2" s="382"/>
      <c r="K2" s="144"/>
    </row>
    <row r="3" spans="1:12" s="29" customFormat="1" ht="20.25" customHeight="1" x14ac:dyDescent="0.2">
      <c r="A3" s="383" t="s">
        <v>1804</v>
      </c>
      <c r="B3" s="384"/>
      <c r="C3" s="384"/>
      <c r="D3" s="384"/>
      <c r="E3" s="384"/>
      <c r="F3" s="384"/>
      <c r="G3" s="384"/>
      <c r="H3" s="384"/>
      <c r="I3" s="384"/>
      <c r="J3" s="384"/>
      <c r="K3" s="20"/>
    </row>
    <row r="4" spans="1:12" s="29" customFormat="1" ht="18.75" customHeight="1" x14ac:dyDescent="0.2">
      <c r="A4" s="385" t="s">
        <v>304</v>
      </c>
      <c r="B4" s="386"/>
      <c r="C4" s="386"/>
      <c r="D4" s="386"/>
      <c r="E4" s="386"/>
      <c r="F4" s="386"/>
      <c r="G4" s="386"/>
      <c r="H4" s="386"/>
      <c r="I4" s="386"/>
      <c r="J4" s="386"/>
      <c r="K4" s="145"/>
    </row>
    <row r="5" spans="1:12" s="29" customFormat="1" ht="44.25" customHeight="1" x14ac:dyDescent="0.2">
      <c r="A5" s="47" t="s">
        <v>276</v>
      </c>
      <c r="B5" s="47" t="s">
        <v>337</v>
      </c>
      <c r="C5" s="47" t="s">
        <v>319</v>
      </c>
      <c r="D5" s="47" t="s">
        <v>296</v>
      </c>
      <c r="E5" s="47" t="s">
        <v>671</v>
      </c>
      <c r="F5" s="47" t="s">
        <v>673</v>
      </c>
      <c r="G5" s="47" t="s">
        <v>79</v>
      </c>
      <c r="H5" s="106" t="s">
        <v>674</v>
      </c>
      <c r="I5" s="47" t="s">
        <v>300</v>
      </c>
      <c r="J5" s="48" t="s">
        <v>613</v>
      </c>
    </row>
    <row r="6" spans="1:12" hidden="1" x14ac:dyDescent="0.2">
      <c r="A6" s="197" t="s">
        <v>1803</v>
      </c>
      <c r="B6" s="196"/>
      <c r="C6" s="197" t="s">
        <v>84</v>
      </c>
      <c r="D6" s="196"/>
      <c r="E6" s="196"/>
      <c r="F6" s="196"/>
      <c r="G6" s="196"/>
      <c r="H6" s="196"/>
      <c r="I6" s="196"/>
      <c r="J6" s="198"/>
      <c r="K6"/>
      <c r="L6"/>
    </row>
    <row r="7" spans="1:12" s="86" customFormat="1" ht="38.25" hidden="1" x14ac:dyDescent="0.2">
      <c r="A7" s="317" t="s">
        <v>276</v>
      </c>
      <c r="B7" s="317" t="s">
        <v>337</v>
      </c>
      <c r="C7" s="318" t="s">
        <v>102</v>
      </c>
      <c r="D7" s="319" t="s">
        <v>100</v>
      </c>
      <c r="E7" s="319" t="s">
        <v>64</v>
      </c>
      <c r="F7" s="319" t="s">
        <v>58</v>
      </c>
      <c r="G7" s="319" t="s">
        <v>334</v>
      </c>
      <c r="H7" s="319" t="s">
        <v>471</v>
      </c>
      <c r="I7" s="319" t="s">
        <v>124</v>
      </c>
      <c r="J7" s="320" t="s">
        <v>285</v>
      </c>
      <c r="K7"/>
      <c r="L7"/>
    </row>
    <row r="8" spans="1:12" s="6" customFormat="1" ht="15.95" customHeight="1" x14ac:dyDescent="0.2">
      <c r="A8" s="223" t="s">
        <v>470</v>
      </c>
      <c r="B8" s="195" t="s">
        <v>1233</v>
      </c>
      <c r="C8" s="321">
        <v>61000000</v>
      </c>
      <c r="D8" s="322"/>
      <c r="E8" s="322"/>
      <c r="F8" s="322"/>
      <c r="G8" s="322"/>
      <c r="H8" s="322"/>
      <c r="I8" s="322"/>
      <c r="J8" s="323">
        <v>61000000</v>
      </c>
      <c r="K8"/>
      <c r="L8" s="7"/>
    </row>
    <row r="9" spans="1:12" s="23" customFormat="1" ht="15.95" customHeight="1" x14ac:dyDescent="0.2">
      <c r="A9" s="226"/>
      <c r="B9" s="202" t="s">
        <v>1767</v>
      </c>
      <c r="C9" s="324">
        <v>2240310599.5289998</v>
      </c>
      <c r="D9" s="325"/>
      <c r="E9" s="325"/>
      <c r="F9" s="325"/>
      <c r="G9" s="325"/>
      <c r="H9" s="325"/>
      <c r="I9" s="325"/>
      <c r="J9" s="326">
        <v>2240310599.5289998</v>
      </c>
      <c r="K9"/>
      <c r="L9" s="14"/>
    </row>
    <row r="10" spans="1:12" s="6" customFormat="1" ht="15.95" customHeight="1" x14ac:dyDescent="0.2">
      <c r="A10" s="226"/>
      <c r="B10" s="222" t="s">
        <v>798</v>
      </c>
      <c r="C10" s="324">
        <v>1140000000</v>
      </c>
      <c r="D10" s="325"/>
      <c r="E10" s="325"/>
      <c r="F10" s="325"/>
      <c r="G10" s="325"/>
      <c r="H10" s="325"/>
      <c r="I10" s="325"/>
      <c r="J10" s="326">
        <v>1140000000</v>
      </c>
      <c r="K10"/>
      <c r="L10" s="7"/>
    </row>
    <row r="11" spans="1:12" s="153" customFormat="1" ht="15.95" customHeight="1" x14ac:dyDescent="0.2">
      <c r="A11" s="226"/>
      <c r="B11" s="202" t="s">
        <v>1675</v>
      </c>
      <c r="C11" s="324">
        <v>591254110</v>
      </c>
      <c r="D11" s="325"/>
      <c r="E11" s="325"/>
      <c r="F11" s="325"/>
      <c r="G11" s="325"/>
      <c r="H11" s="325"/>
      <c r="I11" s="325"/>
      <c r="J11" s="326">
        <v>591254110</v>
      </c>
      <c r="K11"/>
      <c r="L11" s="152"/>
    </row>
    <row r="12" spans="1:12" s="6" customFormat="1" ht="15.95" customHeight="1" x14ac:dyDescent="0.2">
      <c r="A12" s="226"/>
      <c r="B12" s="202" t="s">
        <v>1413</v>
      </c>
      <c r="C12" s="324">
        <v>10000000</v>
      </c>
      <c r="D12" s="325"/>
      <c r="E12" s="325"/>
      <c r="F12" s="325"/>
      <c r="G12" s="325"/>
      <c r="H12" s="325"/>
      <c r="I12" s="325"/>
      <c r="J12" s="326">
        <v>10000000</v>
      </c>
      <c r="K12"/>
      <c r="L12" s="7"/>
    </row>
    <row r="13" spans="1:12" s="6" customFormat="1" ht="15.95" customHeight="1" x14ac:dyDescent="0.2">
      <c r="A13" s="226"/>
      <c r="B13" s="202" t="s">
        <v>457</v>
      </c>
      <c r="C13" s="324">
        <v>487255734.04000002</v>
      </c>
      <c r="D13" s="325"/>
      <c r="E13" s="325"/>
      <c r="F13" s="325"/>
      <c r="G13" s="325"/>
      <c r="H13" s="325"/>
      <c r="I13" s="325"/>
      <c r="J13" s="326">
        <v>487255734.04000002</v>
      </c>
      <c r="K13"/>
      <c r="L13" s="7"/>
    </row>
    <row r="14" spans="1:12" s="6" customFormat="1" ht="15.95" customHeight="1" x14ac:dyDescent="0.2">
      <c r="A14" s="226"/>
      <c r="B14" s="227" t="s">
        <v>469</v>
      </c>
      <c r="C14" s="324">
        <v>343500000</v>
      </c>
      <c r="D14" s="325"/>
      <c r="E14" s="325"/>
      <c r="F14" s="325"/>
      <c r="G14" s="332"/>
      <c r="H14" s="325">
        <v>0</v>
      </c>
      <c r="I14" s="325"/>
      <c r="J14" s="326">
        <v>343500000</v>
      </c>
      <c r="K14"/>
      <c r="L14" s="7"/>
    </row>
    <row r="15" spans="1:12" s="6" customFormat="1" ht="15.95" customHeight="1" x14ac:dyDescent="0.2">
      <c r="A15" s="298" t="s">
        <v>473</v>
      </c>
      <c r="B15" s="299"/>
      <c r="C15" s="303">
        <v>4873320443.5690002</v>
      </c>
      <c r="D15" s="304"/>
      <c r="E15" s="304"/>
      <c r="F15" s="304"/>
      <c r="G15" s="327"/>
      <c r="H15" s="304">
        <v>0</v>
      </c>
      <c r="I15" s="304"/>
      <c r="J15" s="306">
        <v>4873320443.5690002</v>
      </c>
      <c r="K15"/>
      <c r="L15" s="7"/>
    </row>
    <row r="16" spans="1:12" s="6" customFormat="1" ht="15.95" customHeight="1" x14ac:dyDescent="0.2">
      <c r="A16" s="223" t="s">
        <v>279</v>
      </c>
      <c r="B16" s="223" t="s">
        <v>88</v>
      </c>
      <c r="C16" s="321">
        <v>701228677.67000008</v>
      </c>
      <c r="D16" s="322"/>
      <c r="E16" s="322"/>
      <c r="F16" s="322"/>
      <c r="G16" s="322">
        <v>924635897.46400011</v>
      </c>
      <c r="H16" s="322"/>
      <c r="I16" s="322"/>
      <c r="J16" s="323">
        <v>1625864575.1340003</v>
      </c>
      <c r="K16"/>
      <c r="L16" s="7"/>
    </row>
    <row r="17" spans="1:12" s="6" customFormat="1" ht="15.95" customHeight="1" x14ac:dyDescent="0.2">
      <c r="A17" s="226"/>
      <c r="B17" s="227" t="s">
        <v>933</v>
      </c>
      <c r="C17" s="324"/>
      <c r="D17" s="325"/>
      <c r="E17" s="325"/>
      <c r="F17" s="325"/>
      <c r="G17" s="325">
        <v>41623277.600000001</v>
      </c>
      <c r="H17" s="325"/>
      <c r="I17" s="325"/>
      <c r="J17" s="326">
        <v>41623277.600000001</v>
      </c>
      <c r="K17"/>
      <c r="L17" s="7"/>
    </row>
    <row r="18" spans="1:12" s="153" customFormat="1" ht="15.95" customHeight="1" x14ac:dyDescent="0.2">
      <c r="A18" s="226"/>
      <c r="B18" s="202" t="s">
        <v>1771</v>
      </c>
      <c r="C18" s="324">
        <v>52324562.604000002</v>
      </c>
      <c r="D18" s="325"/>
      <c r="E18" s="325"/>
      <c r="F18" s="325"/>
      <c r="G18" s="325"/>
      <c r="H18" s="325"/>
      <c r="I18" s="325"/>
      <c r="J18" s="326">
        <v>52324562.604000002</v>
      </c>
      <c r="K18"/>
      <c r="L18" s="152"/>
    </row>
    <row r="19" spans="1:12" s="153" customFormat="1" ht="15.95" customHeight="1" x14ac:dyDescent="0.2">
      <c r="A19" s="226"/>
      <c r="B19" s="227" t="s">
        <v>208</v>
      </c>
      <c r="C19" s="324">
        <v>0</v>
      </c>
      <c r="D19" s="325"/>
      <c r="E19" s="325"/>
      <c r="F19" s="325"/>
      <c r="G19" s="325">
        <v>22554000.083999999</v>
      </c>
      <c r="H19" s="325"/>
      <c r="I19" s="325"/>
      <c r="J19" s="326">
        <v>22554000.083999999</v>
      </c>
      <c r="K19"/>
      <c r="L19" s="152"/>
    </row>
    <row r="20" spans="1:12" s="6" customFormat="1" ht="15.95" customHeight="1" x14ac:dyDescent="0.2">
      <c r="A20" s="226"/>
      <c r="B20" s="227" t="s">
        <v>151</v>
      </c>
      <c r="C20" s="324">
        <v>103532218</v>
      </c>
      <c r="D20" s="325"/>
      <c r="E20" s="325"/>
      <c r="F20" s="325"/>
      <c r="G20" s="325">
        <v>168348181.88</v>
      </c>
      <c r="H20" s="325"/>
      <c r="I20" s="325"/>
      <c r="J20" s="326">
        <v>271880399.88</v>
      </c>
      <c r="K20"/>
      <c r="L20" s="7"/>
    </row>
    <row r="21" spans="1:12" s="153" customFormat="1" ht="15.95" customHeight="1" x14ac:dyDescent="0.2">
      <c r="A21" s="226"/>
      <c r="B21" s="227" t="s">
        <v>153</v>
      </c>
      <c r="C21" s="324">
        <v>781058517.73900008</v>
      </c>
      <c r="D21" s="325"/>
      <c r="E21" s="325"/>
      <c r="F21" s="325"/>
      <c r="G21" s="325">
        <v>533042318.03100008</v>
      </c>
      <c r="H21" s="325"/>
      <c r="I21" s="325"/>
      <c r="J21" s="326">
        <v>1314100835.7700002</v>
      </c>
      <c r="K21"/>
      <c r="L21" s="152"/>
    </row>
    <row r="22" spans="1:12" s="23" customFormat="1" ht="15.95" customHeight="1" x14ac:dyDescent="0.2">
      <c r="A22" s="226"/>
      <c r="B22" s="227" t="s">
        <v>159</v>
      </c>
      <c r="C22" s="324"/>
      <c r="D22" s="325">
        <v>0</v>
      </c>
      <c r="E22" s="325"/>
      <c r="F22" s="325"/>
      <c r="G22" s="325">
        <v>78979000.003000006</v>
      </c>
      <c r="H22" s="325"/>
      <c r="I22" s="325">
        <v>0</v>
      </c>
      <c r="J22" s="326">
        <v>78979000.003000006</v>
      </c>
      <c r="K22"/>
      <c r="L22" s="7"/>
    </row>
    <row r="23" spans="1:12" s="6" customFormat="1" ht="15.95" customHeight="1" x14ac:dyDescent="0.2">
      <c r="A23" s="226"/>
      <c r="B23" s="227" t="s">
        <v>21</v>
      </c>
      <c r="C23" s="324"/>
      <c r="D23" s="325"/>
      <c r="E23" s="325"/>
      <c r="F23" s="325"/>
      <c r="G23" s="325"/>
      <c r="H23" s="325">
        <v>1327810235.1600001</v>
      </c>
      <c r="I23" s="325"/>
      <c r="J23" s="326">
        <v>1327810235.1600001</v>
      </c>
      <c r="K23"/>
      <c r="L23" s="7"/>
    </row>
    <row r="24" spans="1:12" s="6" customFormat="1" ht="15.95" customHeight="1" x14ac:dyDescent="0.2">
      <c r="A24" s="226"/>
      <c r="B24" s="227" t="s">
        <v>169</v>
      </c>
      <c r="C24" s="324">
        <v>23152936.919</v>
      </c>
      <c r="D24" s="325"/>
      <c r="E24" s="325"/>
      <c r="F24" s="325"/>
      <c r="G24" s="325">
        <v>19973298.370000001</v>
      </c>
      <c r="H24" s="325"/>
      <c r="I24" s="325"/>
      <c r="J24" s="326">
        <v>43126235.289000005</v>
      </c>
      <c r="K24"/>
      <c r="L24" s="7"/>
    </row>
    <row r="25" spans="1:12" s="6" customFormat="1" ht="15.95" customHeight="1" x14ac:dyDescent="0.2">
      <c r="A25" s="226"/>
      <c r="B25" s="227" t="s">
        <v>193</v>
      </c>
      <c r="C25" s="324">
        <v>50000000</v>
      </c>
      <c r="D25" s="325"/>
      <c r="E25" s="325"/>
      <c r="F25" s="325"/>
      <c r="G25" s="325">
        <v>0</v>
      </c>
      <c r="H25" s="325"/>
      <c r="I25" s="325"/>
      <c r="J25" s="326">
        <v>50000000</v>
      </c>
      <c r="K25"/>
      <c r="L25" s="7"/>
    </row>
    <row r="26" spans="1:12" s="6" customFormat="1" ht="15.95" customHeight="1" x14ac:dyDescent="0.2">
      <c r="A26" s="298" t="s">
        <v>314</v>
      </c>
      <c r="B26" s="299"/>
      <c r="C26" s="303">
        <v>1711296912.9319999</v>
      </c>
      <c r="D26" s="304">
        <v>0</v>
      </c>
      <c r="E26" s="304"/>
      <c r="F26" s="304"/>
      <c r="G26" s="304">
        <v>1789155973.4320002</v>
      </c>
      <c r="H26" s="304">
        <v>1327810235.1600001</v>
      </c>
      <c r="I26" s="304">
        <v>0</v>
      </c>
      <c r="J26" s="306">
        <v>4828263121.5240002</v>
      </c>
      <c r="K26"/>
      <c r="L26" s="7"/>
    </row>
    <row r="27" spans="1:12" s="6" customFormat="1" ht="15.95" customHeight="1" x14ac:dyDescent="0.2">
      <c r="A27" s="223" t="s">
        <v>284</v>
      </c>
      <c r="B27" s="195" t="s">
        <v>1711</v>
      </c>
      <c r="C27" s="321"/>
      <c r="D27" s="322"/>
      <c r="E27" s="322"/>
      <c r="F27" s="322"/>
      <c r="G27" s="322">
        <v>1037320090</v>
      </c>
      <c r="H27" s="322"/>
      <c r="I27" s="322"/>
      <c r="J27" s="323">
        <v>1037320090</v>
      </c>
      <c r="K27"/>
      <c r="L27" s="7"/>
    </row>
    <row r="28" spans="1:12" s="6" customFormat="1" ht="15.95" customHeight="1" x14ac:dyDescent="0.2">
      <c r="A28" s="226"/>
      <c r="B28" s="227" t="s">
        <v>264</v>
      </c>
      <c r="C28" s="324"/>
      <c r="D28" s="325">
        <v>0</v>
      </c>
      <c r="E28" s="325"/>
      <c r="F28" s="325"/>
      <c r="G28" s="325">
        <v>648123748.99000001</v>
      </c>
      <c r="H28" s="325"/>
      <c r="I28" s="325"/>
      <c r="J28" s="326">
        <v>648123748.99000001</v>
      </c>
      <c r="K28"/>
      <c r="L28" s="7"/>
    </row>
    <row r="29" spans="1:12" s="6" customFormat="1" ht="15.95" customHeight="1" x14ac:dyDescent="0.2">
      <c r="A29" s="226"/>
      <c r="B29" s="227" t="s">
        <v>135</v>
      </c>
      <c r="C29" s="324"/>
      <c r="D29" s="325"/>
      <c r="E29" s="325"/>
      <c r="F29" s="325"/>
      <c r="G29" s="325">
        <v>15506673.432</v>
      </c>
      <c r="H29" s="325"/>
      <c r="I29" s="325"/>
      <c r="J29" s="326">
        <v>15506673.432</v>
      </c>
      <c r="K29"/>
      <c r="L29" s="7"/>
    </row>
    <row r="30" spans="1:12" s="6" customFormat="1" ht="15.95" customHeight="1" x14ac:dyDescent="0.2">
      <c r="A30" s="226"/>
      <c r="B30" s="227" t="s">
        <v>141</v>
      </c>
      <c r="C30" s="324"/>
      <c r="D30" s="325">
        <v>245437.4</v>
      </c>
      <c r="E30" s="325"/>
      <c r="F30" s="325"/>
      <c r="G30" s="325">
        <v>16433142.221999999</v>
      </c>
      <c r="H30" s="325"/>
      <c r="I30" s="325"/>
      <c r="J30" s="326">
        <v>16678579.622</v>
      </c>
      <c r="K30"/>
      <c r="L30" s="7"/>
    </row>
    <row r="31" spans="1:12" s="6" customFormat="1" ht="15.95" customHeight="1" x14ac:dyDescent="0.2">
      <c r="A31" s="226"/>
      <c r="B31" s="227" t="s">
        <v>175</v>
      </c>
      <c r="C31" s="324">
        <v>0</v>
      </c>
      <c r="D31" s="325"/>
      <c r="E31" s="325">
        <v>0</v>
      </c>
      <c r="F31" s="325"/>
      <c r="G31" s="325">
        <v>20556544.434</v>
      </c>
      <c r="H31" s="325"/>
      <c r="I31" s="325"/>
      <c r="J31" s="326">
        <v>20556544.434</v>
      </c>
      <c r="K31"/>
      <c r="L31" s="7"/>
    </row>
    <row r="32" spans="1:12" s="6" customFormat="1" ht="15.95" customHeight="1" x14ac:dyDescent="0.2">
      <c r="A32" s="226"/>
      <c r="B32" s="227" t="s">
        <v>188</v>
      </c>
      <c r="C32" s="324">
        <v>0</v>
      </c>
      <c r="D32" s="325"/>
      <c r="E32" s="325"/>
      <c r="F32" s="325"/>
      <c r="G32" s="325">
        <v>5510112.7790000001</v>
      </c>
      <c r="H32" s="325"/>
      <c r="I32" s="325"/>
      <c r="J32" s="326">
        <v>5510112.7790000001</v>
      </c>
      <c r="K32"/>
      <c r="L32"/>
    </row>
    <row r="33" spans="1:12" s="6" customFormat="1" ht="15.95" customHeight="1" x14ac:dyDescent="0.2">
      <c r="A33" s="226"/>
      <c r="B33" s="227" t="s">
        <v>190</v>
      </c>
      <c r="C33" s="324"/>
      <c r="D33" s="325">
        <v>106155.128</v>
      </c>
      <c r="E33" s="325"/>
      <c r="F33" s="325"/>
      <c r="G33" s="325">
        <v>0</v>
      </c>
      <c r="H33" s="325"/>
      <c r="I33" s="325"/>
      <c r="J33" s="326">
        <v>106155.128</v>
      </c>
      <c r="K33"/>
      <c r="L33"/>
    </row>
    <row r="34" spans="1:12" s="155" customFormat="1" ht="15.95" customHeight="1" x14ac:dyDescent="0.2">
      <c r="A34" s="226"/>
      <c r="B34" s="227" t="s">
        <v>241</v>
      </c>
      <c r="C34" s="324"/>
      <c r="D34" s="325"/>
      <c r="E34" s="325"/>
      <c r="F34" s="325"/>
      <c r="G34" s="325">
        <v>749000</v>
      </c>
      <c r="H34" s="325"/>
      <c r="I34" s="325"/>
      <c r="J34" s="326">
        <v>749000</v>
      </c>
      <c r="K34"/>
      <c r="L34" s="154"/>
    </row>
    <row r="35" spans="1:12" s="23" customFormat="1" ht="15.95" customHeight="1" x14ac:dyDescent="0.2">
      <c r="A35" s="226"/>
      <c r="B35" s="227" t="s">
        <v>203</v>
      </c>
      <c r="C35" s="324">
        <v>400000000</v>
      </c>
      <c r="D35" s="325">
        <v>0</v>
      </c>
      <c r="E35" s="325"/>
      <c r="F35" s="325"/>
      <c r="G35" s="325">
        <v>1092000</v>
      </c>
      <c r="H35" s="325"/>
      <c r="I35" s="325"/>
      <c r="J35" s="326">
        <v>401092000</v>
      </c>
      <c r="K35"/>
      <c r="L35"/>
    </row>
    <row r="36" spans="1:12" s="153" customFormat="1" ht="15.95" customHeight="1" x14ac:dyDescent="0.2">
      <c r="A36" s="226"/>
      <c r="B36" s="227" t="s">
        <v>348</v>
      </c>
      <c r="C36" s="324">
        <v>0</v>
      </c>
      <c r="D36" s="325"/>
      <c r="E36" s="325"/>
      <c r="F36" s="325"/>
      <c r="G36" s="325">
        <v>16014190.851999998</v>
      </c>
      <c r="H36" s="325"/>
      <c r="I36" s="325"/>
      <c r="J36" s="326">
        <v>16014190.851999998</v>
      </c>
      <c r="K36"/>
      <c r="L36" s="154"/>
    </row>
    <row r="37" spans="1:12" ht="15.95" customHeight="1" x14ac:dyDescent="0.2">
      <c r="A37" s="226"/>
      <c r="B37" s="227" t="s">
        <v>266</v>
      </c>
      <c r="C37" s="324"/>
      <c r="D37" s="325"/>
      <c r="E37" s="325"/>
      <c r="F37" s="325">
        <v>54065407.580000006</v>
      </c>
      <c r="G37" s="325">
        <v>15750722.530000001</v>
      </c>
      <c r="H37" s="325"/>
      <c r="I37" s="325"/>
      <c r="J37" s="326">
        <v>69816130.110000014</v>
      </c>
      <c r="K37"/>
      <c r="L37"/>
    </row>
    <row r="38" spans="1:12" s="156" customFormat="1" ht="15.95" customHeight="1" x14ac:dyDescent="0.2">
      <c r="A38" s="298" t="s">
        <v>313</v>
      </c>
      <c r="B38" s="299"/>
      <c r="C38" s="303">
        <v>400000000</v>
      </c>
      <c r="D38" s="304">
        <v>351592.52799999999</v>
      </c>
      <c r="E38" s="304">
        <v>0</v>
      </c>
      <c r="F38" s="304">
        <v>54065407.580000006</v>
      </c>
      <c r="G38" s="304">
        <v>1777056225.2389998</v>
      </c>
      <c r="H38" s="304"/>
      <c r="I38" s="304"/>
      <c r="J38" s="306">
        <v>2231473225.3470001</v>
      </c>
      <c r="K38"/>
      <c r="L38" s="154"/>
    </row>
    <row r="39" spans="1:12" ht="15.95" customHeight="1" x14ac:dyDescent="0.2">
      <c r="A39" s="223" t="s">
        <v>1454</v>
      </c>
      <c r="B39" s="195" t="s">
        <v>1450</v>
      </c>
      <c r="C39" s="321">
        <v>2041660764</v>
      </c>
      <c r="D39" s="322"/>
      <c r="E39" s="322"/>
      <c r="F39" s="322"/>
      <c r="G39" s="322"/>
      <c r="H39" s="322"/>
      <c r="I39" s="322"/>
      <c r="J39" s="323">
        <v>2041660764</v>
      </c>
      <c r="K39"/>
      <c r="L39"/>
    </row>
    <row r="40" spans="1:12" ht="15.95" customHeight="1" x14ac:dyDescent="0.2">
      <c r="A40" s="278" t="s">
        <v>1624</v>
      </c>
      <c r="B40" s="279"/>
      <c r="C40" s="275">
        <v>2041660764</v>
      </c>
      <c r="D40" s="276"/>
      <c r="E40" s="276"/>
      <c r="F40" s="276"/>
      <c r="G40" s="276"/>
      <c r="H40" s="276"/>
      <c r="I40" s="276"/>
      <c r="J40" s="277">
        <v>2041660764</v>
      </c>
      <c r="K40"/>
      <c r="L40"/>
    </row>
    <row r="41" spans="1:12" ht="15.95" customHeight="1" x14ac:dyDescent="0.2">
      <c r="A41" s="223" t="s">
        <v>1789</v>
      </c>
      <c r="B41" s="195" t="s">
        <v>1695</v>
      </c>
      <c r="C41" s="321">
        <v>3000000000</v>
      </c>
      <c r="D41" s="322"/>
      <c r="E41" s="322"/>
      <c r="F41" s="322"/>
      <c r="G41" s="322"/>
      <c r="H41" s="322"/>
      <c r="I41" s="322"/>
      <c r="J41" s="323">
        <v>3000000000</v>
      </c>
    </row>
    <row r="42" spans="1:12" ht="15.95" customHeight="1" x14ac:dyDescent="0.2">
      <c r="A42" s="223" t="s">
        <v>1805</v>
      </c>
      <c r="B42" s="300"/>
      <c r="C42" s="321">
        <v>3000000000</v>
      </c>
      <c r="D42" s="322"/>
      <c r="E42" s="322"/>
      <c r="F42" s="322"/>
      <c r="G42" s="322"/>
      <c r="H42" s="322"/>
      <c r="I42" s="322"/>
      <c r="J42" s="323">
        <v>3000000000</v>
      </c>
    </row>
    <row r="43" spans="1:12" ht="15.95" customHeight="1" x14ac:dyDescent="0.2">
      <c r="A43" s="301" t="s">
        <v>285</v>
      </c>
      <c r="B43" s="302"/>
      <c r="C43" s="307">
        <v>12026278120.500999</v>
      </c>
      <c r="D43" s="308">
        <v>351592.52799999999</v>
      </c>
      <c r="E43" s="308">
        <v>0</v>
      </c>
      <c r="F43" s="308">
        <v>54065407.580000006</v>
      </c>
      <c r="G43" s="308">
        <v>3566212198.671</v>
      </c>
      <c r="H43" s="308">
        <v>1327810235.1600001</v>
      </c>
      <c r="I43" s="308">
        <v>0</v>
      </c>
      <c r="J43" s="310">
        <v>16974717554.440001</v>
      </c>
    </row>
    <row r="44" spans="1:12" x14ac:dyDescent="0.2">
      <c r="A44"/>
      <c r="B44"/>
      <c r="C44"/>
      <c r="D44"/>
      <c r="E44"/>
      <c r="F44"/>
      <c r="G44"/>
      <c r="H44"/>
      <c r="I44"/>
      <c r="J44"/>
    </row>
    <row r="45" spans="1:12" x14ac:dyDescent="0.2">
      <c r="A45"/>
      <c r="B45"/>
      <c r="C45"/>
      <c r="D45"/>
      <c r="E45"/>
      <c r="F45"/>
      <c r="G45"/>
      <c r="H45"/>
      <c r="I45"/>
      <c r="J45"/>
    </row>
  </sheetData>
  <mergeCells count="4">
    <mergeCell ref="A4:J4"/>
    <mergeCell ref="A3:J3"/>
    <mergeCell ref="A2:J2"/>
    <mergeCell ref="A1:J1"/>
  </mergeCells>
  <phoneticPr fontId="18" type="noConversion"/>
  <printOptions horizontalCentered="1" gridLines="1"/>
  <pageMargins left="0.35433070866141736" right="0.19685039370078741" top="0.27559055118110237" bottom="0.39370078740157483" header="0.15748031496062992" footer="0.19685039370078741"/>
  <pageSetup paperSize="9" scale="80" firstPageNumber="10" orientation="landscape" useFirstPageNumber="1" r:id="rId2"/>
  <headerFooter alignWithMargins="0">
    <oddFooter>&amp;L&amp;Z&amp;F&amp;R&amp;P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1"/>
  <sheetViews>
    <sheetView showZeros="0" view="pageBreakPreview" zoomScale="60" zoomScaleNormal="100" workbookViewId="0">
      <selection activeCell="C5" sqref="C5"/>
    </sheetView>
  </sheetViews>
  <sheetFormatPr defaultColWidth="11.85546875" defaultRowHeight="12.75" x14ac:dyDescent="0.2"/>
  <cols>
    <col min="1" max="1" width="27.140625" style="5" customWidth="1"/>
    <col min="2" max="2" width="15.5703125" style="85" bestFit="1" customWidth="1"/>
    <col min="3" max="4" width="18.28515625" style="5" bestFit="1" customWidth="1"/>
    <col min="5" max="6" width="19" style="5" hidden="1" customWidth="1"/>
    <col min="7" max="9" width="18.28515625" style="5" bestFit="1" customWidth="1"/>
    <col min="10" max="10" width="19" style="5" hidden="1" customWidth="1"/>
    <col min="11" max="11" width="12.5703125" style="5" bestFit="1" customWidth="1"/>
    <col min="12" max="16384" width="11.85546875" style="5"/>
  </cols>
  <sheetData>
    <row r="1" spans="1:18" s="11" customFormat="1" ht="18" x14ac:dyDescent="0.2">
      <c r="A1" s="381" t="s">
        <v>330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8" s="11" customFormat="1" ht="18" x14ac:dyDescent="0.2">
      <c r="A2" s="381" t="s">
        <v>329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8" s="11" customFormat="1" ht="18" customHeight="1" x14ac:dyDescent="0.2">
      <c r="A3" s="383" t="s">
        <v>1804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20"/>
      <c r="M3" s="20"/>
      <c r="N3" s="20"/>
      <c r="O3" s="20"/>
      <c r="P3" s="20"/>
      <c r="Q3" s="20"/>
      <c r="R3" s="20"/>
    </row>
    <row r="4" spans="1:18" s="12" customFormat="1" ht="15.75" x14ac:dyDescent="0.2">
      <c r="A4" s="421" t="s">
        <v>321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</row>
    <row r="5" spans="1:18" s="18" customFormat="1" ht="76.5" customHeight="1" x14ac:dyDescent="0.2">
      <c r="A5" s="13" t="s">
        <v>276</v>
      </c>
      <c r="B5" s="10" t="s">
        <v>486</v>
      </c>
      <c r="C5" s="13" t="s">
        <v>319</v>
      </c>
      <c r="D5" s="13" t="s">
        <v>296</v>
      </c>
      <c r="E5" s="125" t="s">
        <v>672</v>
      </c>
      <c r="F5" s="125" t="s">
        <v>671</v>
      </c>
      <c r="G5" s="125" t="s">
        <v>673</v>
      </c>
      <c r="H5" s="125" t="s">
        <v>79</v>
      </c>
      <c r="I5" s="13" t="s">
        <v>474</v>
      </c>
      <c r="J5" s="13" t="s">
        <v>300</v>
      </c>
      <c r="K5" s="13" t="s">
        <v>285</v>
      </c>
    </row>
    <row r="6" spans="1:18" s="6" customFormat="1" ht="35.1" hidden="1" customHeight="1" x14ac:dyDescent="0.2">
      <c r="A6" s="254" t="s">
        <v>1803</v>
      </c>
      <c r="B6" s="216"/>
      <c r="C6" s="254" t="s">
        <v>84</v>
      </c>
      <c r="D6" s="216"/>
      <c r="E6" s="216"/>
      <c r="F6" s="216"/>
      <c r="G6" s="216"/>
      <c r="H6" s="216"/>
      <c r="I6" s="216"/>
      <c r="J6" s="216"/>
      <c r="K6" s="255"/>
    </row>
    <row r="7" spans="1:18" s="46" customFormat="1" ht="25.5" hidden="1" x14ac:dyDescent="0.2">
      <c r="A7" s="244" t="s">
        <v>276</v>
      </c>
      <c r="B7" s="244" t="s">
        <v>261</v>
      </c>
      <c r="C7" s="245" t="s">
        <v>102</v>
      </c>
      <c r="D7" s="246" t="s">
        <v>100</v>
      </c>
      <c r="E7" s="246" t="s">
        <v>63</v>
      </c>
      <c r="F7" s="246" t="s">
        <v>64</v>
      </c>
      <c r="G7" s="246" t="s">
        <v>58</v>
      </c>
      <c r="H7" s="246" t="s">
        <v>334</v>
      </c>
      <c r="I7" s="246" t="s">
        <v>471</v>
      </c>
      <c r="J7" s="246" t="s">
        <v>124</v>
      </c>
      <c r="K7" s="247" t="s">
        <v>285</v>
      </c>
    </row>
    <row r="8" spans="1:18" s="6" customFormat="1" ht="30" customHeight="1" x14ac:dyDescent="0.2">
      <c r="A8" s="215" t="s">
        <v>470</v>
      </c>
      <c r="B8" s="252" t="s">
        <v>262</v>
      </c>
      <c r="C8" s="311">
        <v>4873320443.5690002</v>
      </c>
      <c r="D8" s="312"/>
      <c r="E8" s="312"/>
      <c r="F8" s="312"/>
      <c r="G8" s="312"/>
      <c r="H8" s="312"/>
      <c r="I8" s="312">
        <v>0</v>
      </c>
      <c r="J8" s="312"/>
      <c r="K8" s="313">
        <v>4873320443.5690002</v>
      </c>
    </row>
    <row r="9" spans="1:18" s="23" customFormat="1" ht="30" customHeight="1" x14ac:dyDescent="0.2">
      <c r="A9" s="217" t="s">
        <v>473</v>
      </c>
      <c r="B9" s="218"/>
      <c r="C9" s="258">
        <v>4873320443.5690002</v>
      </c>
      <c r="D9" s="259"/>
      <c r="E9" s="259"/>
      <c r="F9" s="259"/>
      <c r="G9" s="259"/>
      <c r="H9" s="259"/>
      <c r="I9" s="259">
        <v>0</v>
      </c>
      <c r="J9" s="259"/>
      <c r="K9" s="260">
        <v>4873320443.5690002</v>
      </c>
    </row>
    <row r="10" spans="1:18" s="23" customFormat="1" ht="30" customHeight="1" x14ac:dyDescent="0.2">
      <c r="A10" s="215" t="s">
        <v>279</v>
      </c>
      <c r="B10" s="252" t="s">
        <v>263</v>
      </c>
      <c r="C10" s="311">
        <v>0</v>
      </c>
      <c r="D10" s="312"/>
      <c r="E10" s="312"/>
      <c r="F10" s="312"/>
      <c r="G10" s="312"/>
      <c r="H10" s="312">
        <v>87324653.813999996</v>
      </c>
      <c r="I10" s="312"/>
      <c r="J10" s="312"/>
      <c r="K10" s="313">
        <v>87324653.813999996</v>
      </c>
    </row>
    <row r="11" spans="1:18" s="6" customFormat="1" ht="30" customHeight="1" x14ac:dyDescent="0.2">
      <c r="A11" s="251"/>
      <c r="B11" s="253" t="s">
        <v>262</v>
      </c>
      <c r="C11" s="314">
        <v>1711296912.9319999</v>
      </c>
      <c r="D11" s="315">
        <v>0</v>
      </c>
      <c r="E11" s="315"/>
      <c r="F11" s="315"/>
      <c r="G11" s="315"/>
      <c r="H11" s="315">
        <v>1701831319.6180005</v>
      </c>
      <c r="I11" s="315">
        <v>1327810235.1600001</v>
      </c>
      <c r="J11" s="315">
        <v>0</v>
      </c>
      <c r="K11" s="316">
        <v>4740938467.71</v>
      </c>
    </row>
    <row r="12" spans="1:18" s="6" customFormat="1" ht="30" customHeight="1" x14ac:dyDescent="0.2">
      <c r="A12" s="217" t="s">
        <v>314</v>
      </c>
      <c r="B12" s="218"/>
      <c r="C12" s="258">
        <v>1711296912.9319999</v>
      </c>
      <c r="D12" s="259">
        <v>0</v>
      </c>
      <c r="E12" s="259"/>
      <c r="F12" s="259"/>
      <c r="G12" s="259"/>
      <c r="H12" s="259">
        <v>1789155973.4320004</v>
      </c>
      <c r="I12" s="259">
        <v>1327810235.1600001</v>
      </c>
      <c r="J12" s="259">
        <v>0</v>
      </c>
      <c r="K12" s="260">
        <v>4828263121.5240002</v>
      </c>
    </row>
    <row r="13" spans="1:18" s="23" customFormat="1" ht="30" customHeight="1" x14ac:dyDescent="0.2">
      <c r="A13" s="215" t="s">
        <v>284</v>
      </c>
      <c r="B13" s="252" t="s">
        <v>263</v>
      </c>
      <c r="C13" s="311">
        <v>0</v>
      </c>
      <c r="D13" s="312">
        <v>245437.4</v>
      </c>
      <c r="E13" s="312"/>
      <c r="F13" s="312"/>
      <c r="G13" s="312">
        <v>54065407.579999998</v>
      </c>
      <c r="H13" s="312">
        <v>56971607.268999994</v>
      </c>
      <c r="I13" s="312"/>
      <c r="J13" s="312"/>
      <c r="K13" s="313">
        <v>111282452.24899998</v>
      </c>
    </row>
    <row r="14" spans="1:18" s="23" customFormat="1" ht="30" customHeight="1" x14ac:dyDescent="0.2">
      <c r="A14" s="251"/>
      <c r="B14" s="253" t="s">
        <v>262</v>
      </c>
      <c r="C14" s="314">
        <v>400000000</v>
      </c>
      <c r="D14" s="315">
        <v>106155.128</v>
      </c>
      <c r="E14" s="315">
        <v>0</v>
      </c>
      <c r="F14" s="315">
        <v>0</v>
      </c>
      <c r="G14" s="315"/>
      <c r="H14" s="315">
        <v>1720084617.97</v>
      </c>
      <c r="I14" s="315"/>
      <c r="J14" s="315"/>
      <c r="K14" s="316">
        <v>2120190773.098</v>
      </c>
    </row>
    <row r="15" spans="1:18" s="6" customFormat="1" ht="30" customHeight="1" x14ac:dyDescent="0.2">
      <c r="A15" s="217" t="s">
        <v>313</v>
      </c>
      <c r="B15" s="218"/>
      <c r="C15" s="258">
        <v>400000000</v>
      </c>
      <c r="D15" s="259">
        <v>351592.52799999999</v>
      </c>
      <c r="E15" s="259">
        <v>0</v>
      </c>
      <c r="F15" s="259">
        <v>0</v>
      </c>
      <c r="G15" s="259">
        <v>54065407.579999998</v>
      </c>
      <c r="H15" s="259">
        <v>1777056225.2390001</v>
      </c>
      <c r="I15" s="259"/>
      <c r="J15" s="259"/>
      <c r="K15" s="260">
        <v>2231473225.3470001</v>
      </c>
    </row>
    <row r="16" spans="1:18" s="6" customFormat="1" ht="30" customHeight="1" x14ac:dyDescent="0.2">
      <c r="A16" s="215" t="s">
        <v>1454</v>
      </c>
      <c r="B16" s="252" t="s">
        <v>263</v>
      </c>
      <c r="C16" s="311">
        <v>41660764</v>
      </c>
      <c r="D16" s="312"/>
      <c r="E16" s="312"/>
      <c r="F16" s="312"/>
      <c r="G16" s="312"/>
      <c r="H16" s="312"/>
      <c r="I16" s="312"/>
      <c r="J16" s="312"/>
      <c r="K16" s="313">
        <v>41660764</v>
      </c>
    </row>
    <row r="17" spans="1:11" ht="30" customHeight="1" x14ac:dyDescent="0.2">
      <c r="A17" s="251"/>
      <c r="B17" s="253" t="s">
        <v>262</v>
      </c>
      <c r="C17" s="314">
        <v>2000000000</v>
      </c>
      <c r="D17" s="315"/>
      <c r="E17" s="315"/>
      <c r="F17" s="315"/>
      <c r="G17" s="315"/>
      <c r="H17" s="315"/>
      <c r="I17" s="315"/>
      <c r="J17" s="315"/>
      <c r="K17" s="316">
        <v>2000000000</v>
      </c>
    </row>
    <row r="18" spans="1:11" ht="30" customHeight="1" x14ac:dyDescent="0.2">
      <c r="A18" s="269" t="s">
        <v>1624</v>
      </c>
      <c r="B18" s="270"/>
      <c r="C18" s="271">
        <v>2041660764</v>
      </c>
      <c r="D18" s="272"/>
      <c r="E18" s="272"/>
      <c r="F18" s="272"/>
      <c r="G18" s="272"/>
      <c r="H18" s="272"/>
      <c r="I18" s="272"/>
      <c r="J18" s="272"/>
      <c r="K18" s="273">
        <v>2041660764</v>
      </c>
    </row>
    <row r="19" spans="1:11" ht="30" customHeight="1" x14ac:dyDescent="0.2">
      <c r="A19" s="215" t="s">
        <v>1789</v>
      </c>
      <c r="B19" s="252" t="s">
        <v>262</v>
      </c>
      <c r="C19" s="311">
        <v>3000000000</v>
      </c>
      <c r="D19" s="312"/>
      <c r="E19" s="312"/>
      <c r="F19" s="312"/>
      <c r="G19" s="312"/>
      <c r="H19" s="312"/>
      <c r="I19" s="312"/>
      <c r="J19" s="312"/>
      <c r="K19" s="313">
        <v>3000000000</v>
      </c>
    </row>
    <row r="20" spans="1:11" ht="30" customHeight="1" x14ac:dyDescent="0.2">
      <c r="A20" s="215" t="s">
        <v>1805</v>
      </c>
      <c r="B20" s="216"/>
      <c r="C20" s="311">
        <v>3000000000</v>
      </c>
      <c r="D20" s="312"/>
      <c r="E20" s="312"/>
      <c r="F20" s="312"/>
      <c r="G20" s="312"/>
      <c r="H20" s="312"/>
      <c r="I20" s="312"/>
      <c r="J20" s="312"/>
      <c r="K20" s="313">
        <v>3000000000</v>
      </c>
    </row>
    <row r="21" spans="1:11" ht="30" customHeight="1" x14ac:dyDescent="0.2">
      <c r="A21" s="219" t="s">
        <v>285</v>
      </c>
      <c r="B21" s="220"/>
      <c r="C21" s="263">
        <v>12026278120.500999</v>
      </c>
      <c r="D21" s="264">
        <v>351592.52799999999</v>
      </c>
      <c r="E21" s="264">
        <v>0</v>
      </c>
      <c r="F21" s="264">
        <v>0</v>
      </c>
      <c r="G21" s="264">
        <v>54065407.579999998</v>
      </c>
      <c r="H21" s="264">
        <v>3566212198.6710005</v>
      </c>
      <c r="I21" s="264">
        <v>1327810235.1600001</v>
      </c>
      <c r="J21" s="264">
        <v>0</v>
      </c>
      <c r="K21" s="265">
        <v>16974717554.440001</v>
      </c>
    </row>
  </sheetData>
  <mergeCells count="4">
    <mergeCell ref="A4:K4"/>
    <mergeCell ref="A3:K3"/>
    <mergeCell ref="A2:K2"/>
    <mergeCell ref="A1:K1"/>
  </mergeCells>
  <phoneticPr fontId="18" type="noConversion"/>
  <printOptions horizontalCentered="1" gridLines="1"/>
  <pageMargins left="0.37" right="0.2" top="0.52" bottom="0.46" header="0.27" footer="0.24"/>
  <pageSetup paperSize="9" scale="95" firstPageNumber="11" orientation="landscape" useFirstPageNumber="1" r:id="rId2"/>
  <headerFooter alignWithMargins="0">
    <oddFooter>&amp;L&amp;Z&amp;F&amp;R&amp;P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5"/>
  <sheetViews>
    <sheetView showZeros="0" view="pageBreakPreview" zoomScale="75" zoomScaleSheetLayoutView="75" workbookViewId="0">
      <selection activeCell="A5" sqref="A5:A6"/>
    </sheetView>
  </sheetViews>
  <sheetFormatPr defaultColWidth="11.5703125" defaultRowHeight="12.75" x14ac:dyDescent="0.2"/>
  <cols>
    <col min="1" max="1" width="21" style="107" customWidth="1"/>
    <col min="2" max="2" width="20.5703125" style="107" bestFit="1" customWidth="1"/>
    <col min="3" max="9" width="10.7109375" style="107" customWidth="1"/>
    <col min="10" max="10" width="10.7109375" style="107" hidden="1" customWidth="1"/>
    <col min="11" max="11" width="10.7109375" style="113" customWidth="1"/>
    <col min="12" max="14" width="10.7109375" style="107" customWidth="1"/>
    <col min="15" max="15" width="8.7109375" style="107" customWidth="1"/>
    <col min="16" max="16" width="11.7109375" style="107" customWidth="1"/>
    <col min="17" max="16384" width="11.5703125" style="107"/>
  </cols>
  <sheetData>
    <row r="1" spans="1:16" ht="18.95" customHeight="1" x14ac:dyDescent="0.2">
      <c r="A1" s="383" t="s">
        <v>433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20"/>
      <c r="P1" s="20"/>
    </row>
    <row r="2" spans="1:16" ht="18.95" customHeight="1" x14ac:dyDescent="0.2">
      <c r="A2" s="383" t="s">
        <v>329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20"/>
      <c r="P2" s="20"/>
    </row>
    <row r="3" spans="1:16" ht="18.95" customHeight="1" x14ac:dyDescent="0.2">
      <c r="A3" s="383" t="s">
        <v>1804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20"/>
      <c r="P3" s="20"/>
    </row>
    <row r="4" spans="1:16" s="108" customFormat="1" ht="15.75" x14ac:dyDescent="0.2">
      <c r="A4" s="424" t="s">
        <v>321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143"/>
      <c r="P4" s="143"/>
    </row>
    <row r="5" spans="1:16" s="109" customFormat="1" ht="15.75" customHeight="1" x14ac:dyDescent="0.2">
      <c r="A5" s="423" t="s">
        <v>276</v>
      </c>
      <c r="B5" s="423" t="s">
        <v>269</v>
      </c>
      <c r="C5" s="423" t="s">
        <v>263</v>
      </c>
      <c r="D5" s="423"/>
      <c r="E5" s="423"/>
      <c r="F5" s="423"/>
      <c r="G5" s="423" t="s">
        <v>1118</v>
      </c>
      <c r="H5" s="423" t="s">
        <v>262</v>
      </c>
      <c r="I5" s="423"/>
      <c r="J5" s="423"/>
      <c r="K5" s="423"/>
      <c r="L5" s="423"/>
      <c r="M5" s="423" t="s">
        <v>614</v>
      </c>
      <c r="N5" s="423" t="s">
        <v>613</v>
      </c>
    </row>
    <row r="6" spans="1:16" s="110" customFormat="1" ht="52.5" customHeight="1" x14ac:dyDescent="0.2">
      <c r="A6" s="423"/>
      <c r="B6" s="423"/>
      <c r="C6" s="214" t="s">
        <v>319</v>
      </c>
      <c r="D6" s="214" t="s">
        <v>296</v>
      </c>
      <c r="E6" s="214" t="s">
        <v>673</v>
      </c>
      <c r="F6" s="214" t="s">
        <v>79</v>
      </c>
      <c r="G6" s="423"/>
      <c r="H6" s="214" t="s">
        <v>319</v>
      </c>
      <c r="I6" s="214" t="s">
        <v>296</v>
      </c>
      <c r="J6" s="214" t="s">
        <v>671</v>
      </c>
      <c r="K6" s="214" t="s">
        <v>79</v>
      </c>
      <c r="L6" s="214" t="s">
        <v>474</v>
      </c>
      <c r="M6" s="423" t="s">
        <v>300</v>
      </c>
      <c r="N6" s="423"/>
    </row>
    <row r="7" spans="1:16" s="111" customFormat="1" ht="25.5" hidden="1" x14ac:dyDescent="0.2">
      <c r="A7" s="228" t="s">
        <v>1803</v>
      </c>
      <c r="B7" s="229"/>
      <c r="C7" s="228" t="s">
        <v>261</v>
      </c>
      <c r="D7" s="229" t="s">
        <v>84</v>
      </c>
      <c r="E7" s="229"/>
      <c r="F7" s="229"/>
      <c r="G7" s="229"/>
      <c r="H7" s="229"/>
      <c r="I7" s="229"/>
      <c r="J7" s="231"/>
      <c r="K7" s="229"/>
      <c r="L7" s="229"/>
      <c r="M7" s="229"/>
      <c r="N7" s="232"/>
      <c r="O7"/>
      <c r="P7"/>
    </row>
    <row r="8" spans="1:16" s="111" customFormat="1" hidden="1" x14ac:dyDescent="0.2">
      <c r="A8" s="230"/>
      <c r="B8" s="149"/>
      <c r="C8" s="228" t="s">
        <v>263</v>
      </c>
      <c r="D8" s="229"/>
      <c r="E8" s="229"/>
      <c r="F8" s="229"/>
      <c r="G8" s="233" t="s">
        <v>317</v>
      </c>
      <c r="H8" s="228" t="s">
        <v>262</v>
      </c>
      <c r="I8" s="229"/>
      <c r="J8" s="229"/>
      <c r="K8" s="229"/>
      <c r="L8" s="229"/>
      <c r="M8" s="234" t="s">
        <v>318</v>
      </c>
      <c r="N8" s="236" t="s">
        <v>285</v>
      </c>
      <c r="O8"/>
      <c r="P8"/>
    </row>
    <row r="9" spans="1:16" s="151" customFormat="1" ht="38.25" hidden="1" x14ac:dyDescent="0.2">
      <c r="A9" s="228" t="s">
        <v>276</v>
      </c>
      <c r="B9" s="228" t="s">
        <v>337</v>
      </c>
      <c r="C9" s="234" t="s">
        <v>102</v>
      </c>
      <c r="D9" s="238" t="s">
        <v>100</v>
      </c>
      <c r="E9" s="238" t="s">
        <v>58</v>
      </c>
      <c r="F9" s="238" t="s">
        <v>334</v>
      </c>
      <c r="G9" s="150"/>
      <c r="H9" s="234" t="s">
        <v>102</v>
      </c>
      <c r="I9" s="238" t="s">
        <v>100</v>
      </c>
      <c r="J9" s="238" t="s">
        <v>64</v>
      </c>
      <c r="K9" s="238" t="s">
        <v>334</v>
      </c>
      <c r="L9" s="239" t="s">
        <v>471</v>
      </c>
      <c r="M9" s="235"/>
      <c r="N9" s="237"/>
      <c r="O9"/>
      <c r="P9"/>
    </row>
    <row r="10" spans="1:16" s="111" customFormat="1" ht="15.95" customHeight="1" x14ac:dyDescent="0.2">
      <c r="A10" s="223" t="s">
        <v>470</v>
      </c>
      <c r="B10" s="221" t="s">
        <v>1233</v>
      </c>
      <c r="C10" s="224"/>
      <c r="D10" s="240"/>
      <c r="E10" s="240"/>
      <c r="F10" s="240"/>
      <c r="G10" s="225"/>
      <c r="H10" s="224">
        <v>61000000</v>
      </c>
      <c r="I10" s="240"/>
      <c r="J10" s="240"/>
      <c r="K10" s="240"/>
      <c r="L10" s="240"/>
      <c r="M10" s="224">
        <v>61000000</v>
      </c>
      <c r="N10" s="241">
        <v>61000000</v>
      </c>
      <c r="O10"/>
      <c r="P10"/>
    </row>
    <row r="11" spans="1:16" s="112" customFormat="1" ht="15.95" customHeight="1" x14ac:dyDescent="0.2">
      <c r="A11" s="226"/>
      <c r="B11" s="222" t="s">
        <v>1767</v>
      </c>
      <c r="C11" s="242"/>
      <c r="D11" s="141"/>
      <c r="E11" s="141"/>
      <c r="F11" s="141"/>
      <c r="G11" s="142"/>
      <c r="H11" s="242">
        <v>2240310599.5289998</v>
      </c>
      <c r="I11" s="141"/>
      <c r="J11" s="141"/>
      <c r="K11" s="141"/>
      <c r="L11" s="141"/>
      <c r="M11" s="242">
        <v>2240310599.5289998</v>
      </c>
      <c r="N11" s="243">
        <v>2240310599.5289998</v>
      </c>
      <c r="O11"/>
      <c r="P11"/>
    </row>
    <row r="12" spans="1:16" s="112" customFormat="1" ht="15.95" customHeight="1" x14ac:dyDescent="0.2">
      <c r="A12" s="226"/>
      <c r="B12" s="222" t="s">
        <v>798</v>
      </c>
      <c r="C12" s="242"/>
      <c r="D12" s="141"/>
      <c r="E12" s="141"/>
      <c r="F12" s="141"/>
      <c r="G12" s="142"/>
      <c r="H12" s="242">
        <v>1140000000</v>
      </c>
      <c r="I12" s="141"/>
      <c r="J12" s="141"/>
      <c r="K12" s="141"/>
      <c r="L12" s="141"/>
      <c r="M12" s="242">
        <v>1140000000</v>
      </c>
      <c r="N12" s="243">
        <v>1140000000</v>
      </c>
      <c r="O12"/>
      <c r="P12"/>
    </row>
    <row r="13" spans="1:16" s="111" customFormat="1" ht="15.95" customHeight="1" x14ac:dyDescent="0.2">
      <c r="A13" s="226"/>
      <c r="B13" s="222" t="s">
        <v>1675</v>
      </c>
      <c r="C13" s="242"/>
      <c r="D13" s="141"/>
      <c r="E13" s="141"/>
      <c r="F13" s="141"/>
      <c r="G13" s="142"/>
      <c r="H13" s="242">
        <v>591254110</v>
      </c>
      <c r="I13" s="141"/>
      <c r="J13" s="141"/>
      <c r="K13" s="141"/>
      <c r="L13" s="141"/>
      <c r="M13" s="242">
        <v>591254110</v>
      </c>
      <c r="N13" s="243">
        <v>591254110</v>
      </c>
      <c r="O13"/>
      <c r="P13"/>
    </row>
    <row r="14" spans="1:16" s="111" customFormat="1" ht="15.95" customHeight="1" x14ac:dyDescent="0.2">
      <c r="A14" s="226"/>
      <c r="B14" s="222" t="s">
        <v>1413</v>
      </c>
      <c r="C14" s="242"/>
      <c r="D14" s="141"/>
      <c r="E14" s="141"/>
      <c r="F14" s="141"/>
      <c r="G14" s="142"/>
      <c r="H14" s="242">
        <v>10000000</v>
      </c>
      <c r="I14" s="141"/>
      <c r="J14" s="141"/>
      <c r="K14" s="141"/>
      <c r="L14" s="141"/>
      <c r="M14" s="242">
        <v>10000000</v>
      </c>
      <c r="N14" s="243">
        <v>10000000</v>
      </c>
      <c r="O14"/>
      <c r="P14"/>
    </row>
    <row r="15" spans="1:16" s="111" customFormat="1" ht="15.95" customHeight="1" x14ac:dyDescent="0.2">
      <c r="A15" s="226"/>
      <c r="B15" s="222" t="s">
        <v>457</v>
      </c>
      <c r="C15" s="242"/>
      <c r="D15" s="141"/>
      <c r="E15" s="141"/>
      <c r="F15" s="141"/>
      <c r="G15" s="142"/>
      <c r="H15" s="242">
        <v>487255734.04000002</v>
      </c>
      <c r="I15" s="141"/>
      <c r="J15" s="141"/>
      <c r="K15" s="141"/>
      <c r="L15" s="141"/>
      <c r="M15" s="242">
        <v>487255734.04000002</v>
      </c>
      <c r="N15" s="243">
        <v>487255734.04000002</v>
      </c>
      <c r="O15"/>
      <c r="P15"/>
    </row>
    <row r="16" spans="1:16" s="111" customFormat="1" ht="15.95" customHeight="1" x14ac:dyDescent="0.2">
      <c r="A16" s="226"/>
      <c r="B16" s="222" t="s">
        <v>469</v>
      </c>
      <c r="C16" s="242"/>
      <c r="D16" s="141"/>
      <c r="E16" s="141"/>
      <c r="F16" s="141"/>
      <c r="G16" s="142"/>
      <c r="H16" s="242">
        <v>343500000</v>
      </c>
      <c r="I16" s="141"/>
      <c r="J16" s="141"/>
      <c r="K16" s="141"/>
      <c r="L16" s="141">
        <v>0</v>
      </c>
      <c r="M16" s="242">
        <v>343500000</v>
      </c>
      <c r="N16" s="243">
        <v>343500000</v>
      </c>
      <c r="O16"/>
      <c r="P16"/>
    </row>
    <row r="17" spans="1:18" s="111" customFormat="1" ht="15.95" customHeight="1" x14ac:dyDescent="0.2">
      <c r="A17" s="298" t="s">
        <v>473</v>
      </c>
      <c r="B17" s="299"/>
      <c r="C17" s="303"/>
      <c r="D17" s="304"/>
      <c r="E17" s="304"/>
      <c r="F17" s="304"/>
      <c r="G17" s="305"/>
      <c r="H17" s="303">
        <v>4873320443.5690002</v>
      </c>
      <c r="I17" s="304"/>
      <c r="J17" s="304"/>
      <c r="K17" s="304"/>
      <c r="L17" s="304">
        <v>0</v>
      </c>
      <c r="M17" s="303">
        <v>4873320443.5690002</v>
      </c>
      <c r="N17" s="306">
        <v>4873320443.5690002</v>
      </c>
      <c r="O17"/>
      <c r="P17"/>
    </row>
    <row r="18" spans="1:18" s="111" customFormat="1" ht="15.95" customHeight="1" x14ac:dyDescent="0.2">
      <c r="A18" s="223" t="s">
        <v>279</v>
      </c>
      <c r="B18" s="223" t="s">
        <v>88</v>
      </c>
      <c r="C18" s="224">
        <v>0</v>
      </c>
      <c r="D18" s="240"/>
      <c r="E18" s="240"/>
      <c r="F18" s="240">
        <v>2670234.0999999996</v>
      </c>
      <c r="G18" s="225">
        <v>2670234.0999999996</v>
      </c>
      <c r="H18" s="224">
        <v>701228677.67000008</v>
      </c>
      <c r="I18" s="240"/>
      <c r="J18" s="240"/>
      <c r="K18" s="240">
        <v>921965663.36399996</v>
      </c>
      <c r="L18" s="240"/>
      <c r="M18" s="224">
        <v>1623194341.0339999</v>
      </c>
      <c r="N18" s="241">
        <v>1625864575.1340001</v>
      </c>
      <c r="O18"/>
      <c r="P18"/>
    </row>
    <row r="19" spans="1:18" s="111" customFormat="1" ht="15.95" customHeight="1" x14ac:dyDescent="0.2">
      <c r="A19" s="226"/>
      <c r="B19" s="222" t="s">
        <v>933</v>
      </c>
      <c r="C19" s="242"/>
      <c r="D19" s="141"/>
      <c r="E19" s="141"/>
      <c r="F19" s="141">
        <v>1199970</v>
      </c>
      <c r="G19" s="142">
        <v>1199970</v>
      </c>
      <c r="H19" s="242"/>
      <c r="I19" s="141"/>
      <c r="J19" s="141"/>
      <c r="K19" s="141">
        <v>40423307.600000001</v>
      </c>
      <c r="L19" s="141"/>
      <c r="M19" s="242">
        <v>40423307.600000001</v>
      </c>
      <c r="N19" s="243">
        <v>41623277.600000001</v>
      </c>
      <c r="O19"/>
      <c r="P19"/>
    </row>
    <row r="20" spans="1:18" s="111" customFormat="1" ht="15.95" customHeight="1" x14ac:dyDescent="0.2">
      <c r="A20" s="226"/>
      <c r="B20" s="222" t="s">
        <v>1771</v>
      </c>
      <c r="C20" s="242"/>
      <c r="D20" s="141"/>
      <c r="E20" s="141"/>
      <c r="F20" s="141"/>
      <c r="G20" s="142"/>
      <c r="H20" s="242">
        <v>52324562.604000002</v>
      </c>
      <c r="I20" s="141"/>
      <c r="J20" s="141"/>
      <c r="K20" s="141"/>
      <c r="L20" s="141"/>
      <c r="M20" s="242">
        <v>52324562.604000002</v>
      </c>
      <c r="N20" s="243">
        <v>52324562.604000002</v>
      </c>
      <c r="O20"/>
      <c r="P20"/>
    </row>
    <row r="21" spans="1:18" s="111" customFormat="1" ht="15.95" customHeight="1" x14ac:dyDescent="0.2">
      <c r="A21" s="226"/>
      <c r="B21" s="227" t="s">
        <v>208</v>
      </c>
      <c r="C21" s="242">
        <v>0</v>
      </c>
      <c r="D21" s="141"/>
      <c r="E21" s="141"/>
      <c r="F21" s="141">
        <v>22554000.083999999</v>
      </c>
      <c r="G21" s="142">
        <v>22554000.083999999</v>
      </c>
      <c r="H21" s="242"/>
      <c r="I21" s="141"/>
      <c r="J21" s="141"/>
      <c r="K21" s="141"/>
      <c r="L21" s="141"/>
      <c r="M21" s="242"/>
      <c r="N21" s="243">
        <v>22554000.083999999</v>
      </c>
      <c r="O21"/>
      <c r="P21"/>
    </row>
    <row r="22" spans="1:18" s="111" customFormat="1" ht="15.95" customHeight="1" x14ac:dyDescent="0.2">
      <c r="A22" s="226"/>
      <c r="B22" s="227" t="s">
        <v>151</v>
      </c>
      <c r="C22" s="242"/>
      <c r="D22" s="141"/>
      <c r="E22" s="141"/>
      <c r="F22" s="141">
        <v>58920904.409999996</v>
      </c>
      <c r="G22" s="142">
        <v>58920904.409999996</v>
      </c>
      <c r="H22" s="242">
        <v>103532218</v>
      </c>
      <c r="I22" s="141"/>
      <c r="J22" s="141"/>
      <c r="K22" s="141">
        <v>109427277.47</v>
      </c>
      <c r="L22" s="141"/>
      <c r="M22" s="242">
        <v>212959495.47</v>
      </c>
      <c r="N22" s="243">
        <v>271880399.88</v>
      </c>
      <c r="O22"/>
      <c r="P22"/>
    </row>
    <row r="23" spans="1:18" s="111" customFormat="1" ht="15.95" customHeight="1" x14ac:dyDescent="0.2">
      <c r="A23" s="226"/>
      <c r="B23" s="227" t="s">
        <v>153</v>
      </c>
      <c r="C23" s="242"/>
      <c r="D23" s="141"/>
      <c r="E23" s="141"/>
      <c r="F23" s="141">
        <v>0</v>
      </c>
      <c r="G23" s="142">
        <v>0</v>
      </c>
      <c r="H23" s="242">
        <v>781058517.73900008</v>
      </c>
      <c r="I23" s="141"/>
      <c r="J23" s="141"/>
      <c r="K23" s="141">
        <v>533042318.03100008</v>
      </c>
      <c r="L23" s="141"/>
      <c r="M23" s="242">
        <v>1314100835.7700002</v>
      </c>
      <c r="N23" s="243">
        <v>1314100835.7700002</v>
      </c>
      <c r="O23"/>
      <c r="P23"/>
    </row>
    <row r="24" spans="1:18" s="111" customFormat="1" ht="15.95" customHeight="1" x14ac:dyDescent="0.2">
      <c r="A24" s="226"/>
      <c r="B24" s="227" t="s">
        <v>159</v>
      </c>
      <c r="C24" s="242"/>
      <c r="D24" s="141"/>
      <c r="E24" s="141"/>
      <c r="F24" s="141">
        <v>0</v>
      </c>
      <c r="G24" s="142">
        <v>0</v>
      </c>
      <c r="H24" s="242"/>
      <c r="I24" s="141">
        <v>0</v>
      </c>
      <c r="J24" s="141"/>
      <c r="K24" s="141">
        <v>78979000.003000006</v>
      </c>
      <c r="L24" s="141"/>
      <c r="M24" s="242">
        <v>78979000.003000006</v>
      </c>
      <c r="N24" s="243">
        <v>78979000.003000006</v>
      </c>
      <c r="O24"/>
      <c r="P24"/>
    </row>
    <row r="25" spans="1:18" s="112" customFormat="1" ht="15.95" customHeight="1" x14ac:dyDescent="0.2">
      <c r="A25" s="226"/>
      <c r="B25" s="227" t="s">
        <v>21</v>
      </c>
      <c r="C25" s="242"/>
      <c r="D25" s="141"/>
      <c r="E25" s="141"/>
      <c r="F25" s="141"/>
      <c r="G25" s="142"/>
      <c r="H25" s="242"/>
      <c r="I25" s="141"/>
      <c r="J25" s="141"/>
      <c r="K25" s="141"/>
      <c r="L25" s="141">
        <v>1327810235.1600001</v>
      </c>
      <c r="M25" s="242">
        <v>1327810235.1600001</v>
      </c>
      <c r="N25" s="243">
        <v>1327810235.1600001</v>
      </c>
      <c r="O25"/>
      <c r="P25"/>
    </row>
    <row r="26" spans="1:18" s="111" customFormat="1" ht="15.95" customHeight="1" x14ac:dyDescent="0.2">
      <c r="A26" s="226"/>
      <c r="B26" s="227" t="s">
        <v>169</v>
      </c>
      <c r="C26" s="242"/>
      <c r="D26" s="141"/>
      <c r="E26" s="141"/>
      <c r="F26" s="141">
        <v>1979545.22</v>
      </c>
      <c r="G26" s="142">
        <v>1979545.22</v>
      </c>
      <c r="H26" s="242">
        <v>23152936.919</v>
      </c>
      <c r="I26" s="141"/>
      <c r="J26" s="141"/>
      <c r="K26" s="141">
        <v>17993753.149999999</v>
      </c>
      <c r="L26" s="141"/>
      <c r="M26" s="242">
        <v>41146690.068999998</v>
      </c>
      <c r="N26" s="243">
        <v>43126235.288999997</v>
      </c>
      <c r="O26"/>
      <c r="P26"/>
    </row>
    <row r="27" spans="1:18" s="111" customFormat="1" ht="15.95" customHeight="1" x14ac:dyDescent="0.2">
      <c r="A27" s="226"/>
      <c r="B27" s="227" t="s">
        <v>193</v>
      </c>
      <c r="C27" s="242"/>
      <c r="D27" s="141"/>
      <c r="E27" s="141"/>
      <c r="F27" s="141"/>
      <c r="G27" s="142"/>
      <c r="H27" s="242">
        <v>50000000</v>
      </c>
      <c r="I27" s="141"/>
      <c r="J27" s="141"/>
      <c r="K27" s="141">
        <v>0</v>
      </c>
      <c r="L27" s="141"/>
      <c r="M27" s="242">
        <v>50000000</v>
      </c>
      <c r="N27" s="243">
        <v>50000000</v>
      </c>
      <c r="O27"/>
      <c r="P27"/>
    </row>
    <row r="28" spans="1:18" s="111" customFormat="1" ht="15.95" customHeight="1" x14ac:dyDescent="0.2">
      <c r="A28" s="298" t="s">
        <v>314</v>
      </c>
      <c r="B28" s="299"/>
      <c r="C28" s="303">
        <v>0</v>
      </c>
      <c r="D28" s="304"/>
      <c r="E28" s="304"/>
      <c r="F28" s="304">
        <v>87324653.813999996</v>
      </c>
      <c r="G28" s="305">
        <v>87324653.813999996</v>
      </c>
      <c r="H28" s="303">
        <v>1711296912.9319999</v>
      </c>
      <c r="I28" s="304">
        <v>0</v>
      </c>
      <c r="J28" s="304"/>
      <c r="K28" s="304">
        <v>1701831319.6180003</v>
      </c>
      <c r="L28" s="304">
        <v>1327810235.1600001</v>
      </c>
      <c r="M28" s="303">
        <v>4740938467.71</v>
      </c>
      <c r="N28" s="306">
        <v>4828263121.5240002</v>
      </c>
      <c r="O28"/>
      <c r="P28"/>
    </row>
    <row r="29" spans="1:18" s="111" customFormat="1" ht="15.95" customHeight="1" x14ac:dyDescent="0.2">
      <c r="A29" s="223" t="s">
        <v>284</v>
      </c>
      <c r="B29" s="221" t="s">
        <v>1711</v>
      </c>
      <c r="C29" s="224"/>
      <c r="D29" s="240"/>
      <c r="E29" s="240"/>
      <c r="F29" s="240"/>
      <c r="G29" s="225"/>
      <c r="H29" s="224"/>
      <c r="I29" s="240"/>
      <c r="J29" s="240"/>
      <c r="K29" s="240">
        <v>1037320090</v>
      </c>
      <c r="L29" s="240"/>
      <c r="M29" s="224">
        <v>1037320090</v>
      </c>
      <c r="N29" s="241">
        <v>1037320090</v>
      </c>
      <c r="O29"/>
      <c r="P29"/>
    </row>
    <row r="30" spans="1:18" s="111" customFormat="1" ht="15.95" customHeight="1" x14ac:dyDescent="0.2">
      <c r="A30" s="226"/>
      <c r="B30" s="227" t="s">
        <v>264</v>
      </c>
      <c r="C30" s="242"/>
      <c r="D30" s="141"/>
      <c r="E30" s="141"/>
      <c r="F30" s="141">
        <v>1158988.3400000001</v>
      </c>
      <c r="G30" s="142">
        <v>1158988.3400000001</v>
      </c>
      <c r="H30" s="242"/>
      <c r="I30" s="141">
        <v>0</v>
      </c>
      <c r="J30" s="141"/>
      <c r="K30" s="141">
        <v>646964760.64999998</v>
      </c>
      <c r="L30" s="141"/>
      <c r="M30" s="242">
        <v>646964760.64999998</v>
      </c>
      <c r="N30" s="243">
        <v>648123748.99000001</v>
      </c>
      <c r="O30"/>
      <c r="P30"/>
    </row>
    <row r="31" spans="1:18" s="111" customFormat="1" ht="15.95" customHeight="1" x14ac:dyDescent="0.2">
      <c r="A31" s="226"/>
      <c r="B31" s="227" t="s">
        <v>135</v>
      </c>
      <c r="C31" s="242"/>
      <c r="D31" s="141"/>
      <c r="E31" s="141"/>
      <c r="F31" s="141">
        <v>147849.21900000001</v>
      </c>
      <c r="G31" s="142">
        <v>147849.21900000001</v>
      </c>
      <c r="H31" s="242"/>
      <c r="I31" s="141"/>
      <c r="J31" s="141"/>
      <c r="K31" s="141">
        <v>15358824.213</v>
      </c>
      <c r="L31" s="141"/>
      <c r="M31" s="242">
        <v>15358824.213</v>
      </c>
      <c r="N31" s="243">
        <v>15506673.432</v>
      </c>
      <c r="O31"/>
      <c r="P31"/>
    </row>
    <row r="32" spans="1:18" s="111" customFormat="1" ht="15.95" customHeight="1" x14ac:dyDescent="0.2">
      <c r="A32" s="226"/>
      <c r="B32" s="227" t="s">
        <v>141</v>
      </c>
      <c r="C32" s="242"/>
      <c r="D32" s="141">
        <v>245437.4</v>
      </c>
      <c r="E32" s="141"/>
      <c r="F32" s="141">
        <v>9960871.7880000006</v>
      </c>
      <c r="G32" s="142">
        <v>10206309.188000001</v>
      </c>
      <c r="H32" s="242"/>
      <c r="I32" s="141"/>
      <c r="J32" s="141"/>
      <c r="K32" s="141">
        <v>6472270.4340000004</v>
      </c>
      <c r="L32" s="141"/>
      <c r="M32" s="242">
        <v>6472270.4340000004</v>
      </c>
      <c r="N32" s="243">
        <v>16678579.622000001</v>
      </c>
      <c r="O32"/>
      <c r="P32"/>
      <c r="R32" s="111">
        <f>30/12</f>
        <v>2.5</v>
      </c>
    </row>
    <row r="33" spans="1:18" s="111" customFormat="1" ht="15.95" customHeight="1" x14ac:dyDescent="0.2">
      <c r="A33" s="226"/>
      <c r="B33" s="227" t="s">
        <v>175</v>
      </c>
      <c r="C33" s="242">
        <v>0</v>
      </c>
      <c r="D33" s="141"/>
      <c r="E33" s="141"/>
      <c r="F33" s="141">
        <v>13189984.539999999</v>
      </c>
      <c r="G33" s="142">
        <v>13189984.539999999</v>
      </c>
      <c r="H33" s="242">
        <v>0</v>
      </c>
      <c r="I33" s="141"/>
      <c r="J33" s="141">
        <v>0</v>
      </c>
      <c r="K33" s="141">
        <v>7366559.8940000003</v>
      </c>
      <c r="L33" s="141"/>
      <c r="M33" s="242">
        <v>7366559.8940000003</v>
      </c>
      <c r="N33" s="243">
        <v>20556544.434</v>
      </c>
      <c r="O33"/>
      <c r="P33"/>
      <c r="R33" s="111">
        <f>150/12</f>
        <v>12.5</v>
      </c>
    </row>
    <row r="34" spans="1:18" s="111" customFormat="1" ht="15.95" customHeight="1" x14ac:dyDescent="0.2">
      <c r="A34" s="226"/>
      <c r="B34" s="227" t="s">
        <v>188</v>
      </c>
      <c r="C34" s="242"/>
      <c r="D34" s="141"/>
      <c r="E34" s="141"/>
      <c r="F34" s="141">
        <v>0</v>
      </c>
      <c r="G34" s="142">
        <v>0</v>
      </c>
      <c r="H34" s="242">
        <v>0</v>
      </c>
      <c r="I34" s="141"/>
      <c r="J34" s="141"/>
      <c r="K34" s="141">
        <v>5510112.7790000001</v>
      </c>
      <c r="L34" s="141"/>
      <c r="M34" s="242">
        <v>5510112.7790000001</v>
      </c>
      <c r="N34" s="243">
        <v>5510112.7790000001</v>
      </c>
      <c r="O34"/>
      <c r="P34"/>
    </row>
    <row r="35" spans="1:18" s="111" customFormat="1" ht="15.95" customHeight="1" x14ac:dyDescent="0.2">
      <c r="A35" s="226"/>
      <c r="B35" s="227" t="s">
        <v>190</v>
      </c>
      <c r="C35" s="242"/>
      <c r="D35" s="141"/>
      <c r="E35" s="141"/>
      <c r="F35" s="141"/>
      <c r="G35" s="142"/>
      <c r="H35" s="242"/>
      <c r="I35" s="141">
        <v>106155.128</v>
      </c>
      <c r="J35" s="141"/>
      <c r="K35" s="141">
        <v>0</v>
      </c>
      <c r="L35" s="141"/>
      <c r="M35" s="242">
        <v>106155.128</v>
      </c>
      <c r="N35" s="243">
        <v>106155.128</v>
      </c>
      <c r="O35"/>
      <c r="P35"/>
    </row>
    <row r="36" spans="1:18" s="111" customFormat="1" ht="15.95" customHeight="1" x14ac:dyDescent="0.2">
      <c r="A36" s="226"/>
      <c r="B36" s="227" t="s">
        <v>241</v>
      </c>
      <c r="C36" s="242"/>
      <c r="D36" s="141"/>
      <c r="E36" s="141"/>
      <c r="F36" s="141">
        <v>749000</v>
      </c>
      <c r="G36" s="142">
        <v>749000</v>
      </c>
      <c r="H36" s="242"/>
      <c r="I36" s="141"/>
      <c r="J36" s="141"/>
      <c r="K36" s="141"/>
      <c r="L36" s="141"/>
      <c r="M36" s="242"/>
      <c r="N36" s="243">
        <v>749000</v>
      </c>
      <c r="O36"/>
      <c r="P36"/>
    </row>
    <row r="37" spans="1:18" s="111" customFormat="1" ht="15.95" customHeight="1" x14ac:dyDescent="0.2">
      <c r="A37" s="226"/>
      <c r="B37" s="227" t="s">
        <v>203</v>
      </c>
      <c r="C37" s="242"/>
      <c r="D37" s="141">
        <v>0</v>
      </c>
      <c r="E37" s="141"/>
      <c r="F37" s="141">
        <v>0</v>
      </c>
      <c r="G37" s="142">
        <v>0</v>
      </c>
      <c r="H37" s="242">
        <v>400000000</v>
      </c>
      <c r="I37" s="141"/>
      <c r="J37" s="141"/>
      <c r="K37" s="141">
        <v>1092000</v>
      </c>
      <c r="L37" s="141"/>
      <c r="M37" s="242">
        <v>401092000</v>
      </c>
      <c r="N37" s="243">
        <v>401092000</v>
      </c>
      <c r="O37"/>
      <c r="P37"/>
    </row>
    <row r="38" spans="1:18" s="112" customFormat="1" ht="15.95" customHeight="1" x14ac:dyDescent="0.2">
      <c r="A38" s="226"/>
      <c r="B38" s="227" t="s">
        <v>348</v>
      </c>
      <c r="C38" s="242">
        <v>0</v>
      </c>
      <c r="D38" s="141"/>
      <c r="E38" s="141"/>
      <c r="F38" s="141">
        <v>16014190.851999998</v>
      </c>
      <c r="G38" s="142">
        <v>16014190.851999998</v>
      </c>
      <c r="H38" s="242"/>
      <c r="I38" s="141"/>
      <c r="J38" s="141"/>
      <c r="K38" s="141"/>
      <c r="L38" s="141"/>
      <c r="M38" s="242"/>
      <c r="N38" s="243">
        <v>16014190.851999998</v>
      </c>
      <c r="O38"/>
      <c r="P38"/>
    </row>
    <row r="39" spans="1:18" s="112" customFormat="1" ht="15.95" customHeight="1" x14ac:dyDescent="0.2">
      <c r="A39" s="226"/>
      <c r="B39" s="227" t="s">
        <v>266</v>
      </c>
      <c r="C39" s="242"/>
      <c r="D39" s="141"/>
      <c r="E39" s="141">
        <v>54065407.580000006</v>
      </c>
      <c r="F39" s="141">
        <v>15750722.530000001</v>
      </c>
      <c r="G39" s="142">
        <v>69816130.110000014</v>
      </c>
      <c r="H39" s="242"/>
      <c r="I39" s="141"/>
      <c r="J39" s="141"/>
      <c r="K39" s="141"/>
      <c r="L39" s="141"/>
      <c r="M39" s="242"/>
      <c r="N39" s="243">
        <v>69816130.110000014</v>
      </c>
      <c r="O39"/>
      <c r="P39"/>
    </row>
    <row r="40" spans="1:18" ht="15.95" customHeight="1" x14ac:dyDescent="0.2">
      <c r="A40" s="298" t="s">
        <v>313</v>
      </c>
      <c r="B40" s="299"/>
      <c r="C40" s="303">
        <v>0</v>
      </c>
      <c r="D40" s="304">
        <v>245437.4</v>
      </c>
      <c r="E40" s="304">
        <v>54065407.580000006</v>
      </c>
      <c r="F40" s="304">
        <v>56971607.269000001</v>
      </c>
      <c r="G40" s="305">
        <v>111282452.24900001</v>
      </c>
      <c r="H40" s="303">
        <v>400000000</v>
      </c>
      <c r="I40" s="304">
        <v>106155.128</v>
      </c>
      <c r="J40" s="304">
        <v>0</v>
      </c>
      <c r="K40" s="304">
        <v>1720084617.9700003</v>
      </c>
      <c r="L40" s="304"/>
      <c r="M40" s="303">
        <v>2120190773.0980003</v>
      </c>
      <c r="N40" s="306">
        <v>2231473225.3470001</v>
      </c>
      <c r="O40"/>
      <c r="P40"/>
    </row>
    <row r="41" spans="1:18" ht="15.95" customHeight="1" x14ac:dyDescent="0.2">
      <c r="A41" s="223" t="s">
        <v>1454</v>
      </c>
      <c r="B41" s="221" t="s">
        <v>1450</v>
      </c>
      <c r="C41" s="224">
        <v>41660764</v>
      </c>
      <c r="D41" s="240"/>
      <c r="E41" s="240"/>
      <c r="F41" s="240"/>
      <c r="G41" s="225">
        <v>41660764</v>
      </c>
      <c r="H41" s="224">
        <v>2000000000</v>
      </c>
      <c r="I41" s="240"/>
      <c r="J41" s="240"/>
      <c r="K41" s="240"/>
      <c r="L41" s="240"/>
      <c r="M41" s="224">
        <v>2000000000</v>
      </c>
      <c r="N41" s="241">
        <v>2041660764</v>
      </c>
    </row>
    <row r="42" spans="1:18" ht="15.95" customHeight="1" x14ac:dyDescent="0.2">
      <c r="A42" s="298" t="s">
        <v>1624</v>
      </c>
      <c r="B42" s="299"/>
      <c r="C42" s="303">
        <v>41660764</v>
      </c>
      <c r="D42" s="304"/>
      <c r="E42" s="304"/>
      <c r="F42" s="304"/>
      <c r="G42" s="305">
        <v>41660764</v>
      </c>
      <c r="H42" s="303">
        <v>2000000000</v>
      </c>
      <c r="I42" s="304"/>
      <c r="J42" s="304"/>
      <c r="K42" s="304"/>
      <c r="L42" s="304"/>
      <c r="M42" s="303">
        <v>2000000000</v>
      </c>
      <c r="N42" s="306">
        <v>2041660764</v>
      </c>
    </row>
    <row r="43" spans="1:18" ht="15.95" customHeight="1" x14ac:dyDescent="0.2">
      <c r="A43" s="223" t="s">
        <v>1789</v>
      </c>
      <c r="B43" s="221" t="s">
        <v>1695</v>
      </c>
      <c r="C43" s="224"/>
      <c r="D43" s="240"/>
      <c r="E43" s="240"/>
      <c r="F43" s="240"/>
      <c r="G43" s="225"/>
      <c r="H43" s="224">
        <v>3000000000</v>
      </c>
      <c r="I43" s="240"/>
      <c r="J43" s="240"/>
      <c r="K43" s="240"/>
      <c r="L43" s="240"/>
      <c r="M43" s="224">
        <v>3000000000</v>
      </c>
      <c r="N43" s="241">
        <v>3000000000</v>
      </c>
    </row>
    <row r="44" spans="1:18" ht="15.95" customHeight="1" x14ac:dyDescent="0.2">
      <c r="A44" s="298" t="s">
        <v>1805</v>
      </c>
      <c r="B44" s="299"/>
      <c r="C44" s="303"/>
      <c r="D44" s="304"/>
      <c r="E44" s="304"/>
      <c r="F44" s="304"/>
      <c r="G44" s="305"/>
      <c r="H44" s="303">
        <v>3000000000</v>
      </c>
      <c r="I44" s="304"/>
      <c r="J44" s="304"/>
      <c r="K44" s="304"/>
      <c r="L44" s="304"/>
      <c r="M44" s="303">
        <v>3000000000</v>
      </c>
      <c r="N44" s="306">
        <v>3000000000</v>
      </c>
    </row>
    <row r="45" spans="1:18" ht="15.95" customHeight="1" x14ac:dyDescent="0.2">
      <c r="A45" s="301" t="s">
        <v>285</v>
      </c>
      <c r="B45" s="302"/>
      <c r="C45" s="307">
        <v>41660764</v>
      </c>
      <c r="D45" s="308">
        <v>245437.4</v>
      </c>
      <c r="E45" s="308">
        <v>54065407.580000006</v>
      </c>
      <c r="F45" s="308">
        <v>144296261.083</v>
      </c>
      <c r="G45" s="309">
        <v>240267870.06299999</v>
      </c>
      <c r="H45" s="307">
        <v>11984617356.500999</v>
      </c>
      <c r="I45" s="308">
        <v>106155.128</v>
      </c>
      <c r="J45" s="308">
        <v>0</v>
      </c>
      <c r="K45" s="308">
        <v>3421915937.5879998</v>
      </c>
      <c r="L45" s="308">
        <v>1327810235.1600001</v>
      </c>
      <c r="M45" s="307">
        <v>16734449684.377001</v>
      </c>
      <c r="N45" s="310">
        <v>16974717554.439999</v>
      </c>
    </row>
  </sheetData>
  <mergeCells count="11">
    <mergeCell ref="N5:N6"/>
    <mergeCell ref="A4:N4"/>
    <mergeCell ref="A3:N3"/>
    <mergeCell ref="A2:N2"/>
    <mergeCell ref="A1:N1"/>
    <mergeCell ref="A5:A6"/>
    <mergeCell ref="B5:B6"/>
    <mergeCell ref="C5:F5"/>
    <mergeCell ref="G5:G6"/>
    <mergeCell ref="H5:L5"/>
    <mergeCell ref="M5:M6"/>
  </mergeCells>
  <phoneticPr fontId="18" type="noConversion"/>
  <printOptions horizontalCentered="1" gridLines="1"/>
  <pageMargins left="0.17" right="0.17" top="0.23" bottom="0.38" header="0.17" footer="0.18"/>
  <pageSetup paperSize="9" scale="80" firstPageNumber="12" orientation="landscape" useFirstPageNumber="1" r:id="rId2"/>
  <headerFooter alignWithMargins="0">
    <oddFooter>&amp;L&amp;Z&amp;F&amp;R&amp;11&amp;P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L75"/>
  <sheetViews>
    <sheetView view="pageBreakPreview" zoomScaleSheetLayoutView="100" workbookViewId="0">
      <selection activeCell="A5" sqref="A5"/>
    </sheetView>
  </sheetViews>
  <sheetFormatPr defaultRowHeight="12.75" x14ac:dyDescent="0.2"/>
  <cols>
    <col min="1" max="1" width="74.7109375" customWidth="1"/>
    <col min="2" max="4" width="12.85546875" style="5" customWidth="1"/>
    <col min="7" max="7" width="16.5703125" customWidth="1"/>
    <col min="8" max="8" width="25.7109375" customWidth="1"/>
    <col min="9" max="9" width="9.28515625" bestFit="1" customWidth="1"/>
  </cols>
  <sheetData>
    <row r="1" spans="1:4" ht="21.75" customHeight="1" x14ac:dyDescent="0.25">
      <c r="A1" s="398" t="s">
        <v>331</v>
      </c>
      <c r="B1" s="399"/>
      <c r="C1" s="399"/>
      <c r="D1" s="400"/>
    </row>
    <row r="2" spans="1:4" ht="21.75" customHeight="1" x14ac:dyDescent="0.25">
      <c r="A2" s="401" t="s">
        <v>329</v>
      </c>
      <c r="B2" s="402"/>
      <c r="C2" s="402"/>
      <c r="D2" s="403"/>
    </row>
    <row r="3" spans="1:4" ht="18" x14ac:dyDescent="0.2">
      <c r="A3" s="376" t="s">
        <v>1804</v>
      </c>
      <c r="B3" s="377"/>
      <c r="C3" s="377"/>
      <c r="D3" s="377"/>
    </row>
    <row r="4" spans="1:4" ht="15.75" x14ac:dyDescent="0.25">
      <c r="A4" s="404" t="s">
        <v>321</v>
      </c>
      <c r="B4" s="404"/>
      <c r="C4" s="404"/>
      <c r="D4" s="404"/>
    </row>
    <row r="5" spans="1:4" s="7" customFormat="1" ht="21" customHeight="1" x14ac:dyDescent="0.2">
      <c r="A5" s="15" t="s">
        <v>84</v>
      </c>
      <c r="B5" s="10" t="s">
        <v>263</v>
      </c>
      <c r="C5" s="10" t="s">
        <v>262</v>
      </c>
      <c r="D5" s="10" t="s">
        <v>429</v>
      </c>
    </row>
    <row r="6" spans="1:4" s="7" customFormat="1" ht="24.95" hidden="1" customHeight="1" x14ac:dyDescent="0.2">
      <c r="A6" s="89" t="s">
        <v>1803</v>
      </c>
      <c r="B6" s="89" t="s">
        <v>261</v>
      </c>
      <c r="C6" s="90"/>
      <c r="D6" s="90"/>
    </row>
    <row r="7" spans="1:4" s="7" customFormat="1" ht="23.1" hidden="1" customHeight="1" x14ac:dyDescent="0.2">
      <c r="A7" s="89" t="s">
        <v>84</v>
      </c>
      <c r="B7" s="90" t="s">
        <v>263</v>
      </c>
      <c r="C7" s="90" t="s">
        <v>262</v>
      </c>
      <c r="D7" s="90" t="s">
        <v>285</v>
      </c>
    </row>
    <row r="8" spans="1:4" s="7" customFormat="1" ht="24.95" customHeight="1" x14ac:dyDescent="0.2">
      <c r="A8" s="87" t="s">
        <v>102</v>
      </c>
      <c r="B8" s="88">
        <v>41660764</v>
      </c>
      <c r="C8" s="88">
        <v>11984617356.500999</v>
      </c>
      <c r="D8" s="88">
        <v>12026278120.500999</v>
      </c>
    </row>
    <row r="9" spans="1:4" s="7" customFormat="1" ht="24.95" customHeight="1" x14ac:dyDescent="0.2">
      <c r="A9" s="87" t="s">
        <v>100</v>
      </c>
      <c r="B9" s="88">
        <v>245437.4</v>
      </c>
      <c r="C9" s="88">
        <v>106155.128</v>
      </c>
      <c r="D9" s="88">
        <v>351592.52799999999</v>
      </c>
    </row>
    <row r="10" spans="1:4" s="7" customFormat="1" ht="24.95" customHeight="1" x14ac:dyDescent="0.2">
      <c r="A10" s="87" t="s">
        <v>58</v>
      </c>
      <c r="B10" s="88">
        <v>54065407.579999998</v>
      </c>
      <c r="C10" s="88"/>
      <c r="D10" s="88">
        <v>54065407.579999998</v>
      </c>
    </row>
    <row r="11" spans="1:4" s="7" customFormat="1" ht="24.95" customHeight="1" x14ac:dyDescent="0.2">
      <c r="A11" s="87" t="s">
        <v>334</v>
      </c>
      <c r="B11" s="88">
        <v>144296261.08299997</v>
      </c>
      <c r="C11" s="88">
        <v>3421915937.5879989</v>
      </c>
      <c r="D11" s="88">
        <v>3566212198.6709991</v>
      </c>
    </row>
    <row r="12" spans="1:4" s="7" customFormat="1" ht="24.95" customHeight="1" x14ac:dyDescent="0.2">
      <c r="A12" s="87" t="s">
        <v>471</v>
      </c>
      <c r="B12" s="88"/>
      <c r="C12" s="88">
        <v>1327810235.1600001</v>
      </c>
      <c r="D12" s="88">
        <v>1327810235.1600001</v>
      </c>
    </row>
    <row r="13" spans="1:4" s="7" customFormat="1" x14ac:dyDescent="0.2">
      <c r="A13" s="137" t="s">
        <v>285</v>
      </c>
      <c r="B13" s="138">
        <v>240267870.06299996</v>
      </c>
      <c r="C13" s="138">
        <v>16734449684.376999</v>
      </c>
      <c r="D13" s="138">
        <v>16974717554.439999</v>
      </c>
    </row>
    <row r="14" spans="1:4" s="7" customFormat="1" ht="24.95" customHeight="1" x14ac:dyDescent="0.2">
      <c r="A14"/>
      <c r="B14"/>
      <c r="C14"/>
      <c r="D14"/>
    </row>
    <row r="15" spans="1:4" s="7" customFormat="1" ht="24.95" hidden="1" customHeight="1" x14ac:dyDescent="0.2">
      <c r="A15"/>
      <c r="B15"/>
      <c r="C15"/>
      <c r="D15"/>
    </row>
    <row r="16" spans="1:4" s="7" customFormat="1" x14ac:dyDescent="0.2">
      <c r="A16"/>
      <c r="B16"/>
      <c r="C16"/>
      <c r="D16"/>
    </row>
    <row r="17" spans="1:4" s="7" customFormat="1" x14ac:dyDescent="0.2">
      <c r="A17"/>
      <c r="B17"/>
      <c r="C17"/>
      <c r="D17"/>
    </row>
    <row r="18" spans="1:4" s="14" customFormat="1" x14ac:dyDescent="0.2">
      <c r="A18"/>
      <c r="B18"/>
      <c r="C18"/>
      <c r="D18"/>
    </row>
    <row r="19" spans="1:4" x14ac:dyDescent="0.2">
      <c r="B19"/>
      <c r="C19"/>
      <c r="D19"/>
    </row>
    <row r="20" spans="1:4" x14ac:dyDescent="0.2">
      <c r="A20" s="33"/>
      <c r="B20" s="34"/>
      <c r="C20" s="34"/>
      <c r="D20" s="34"/>
    </row>
    <row r="21" spans="1:4" x14ac:dyDescent="0.2">
      <c r="A21" s="33"/>
      <c r="B21" s="34"/>
      <c r="C21" s="34"/>
      <c r="D21" s="34"/>
    </row>
    <row r="22" spans="1:4" x14ac:dyDescent="0.2">
      <c r="A22" s="33"/>
      <c r="B22" s="34"/>
      <c r="C22" s="34"/>
      <c r="D22" s="34"/>
    </row>
    <row r="23" spans="1:4" x14ac:dyDescent="0.2">
      <c r="A23" s="33"/>
      <c r="B23" s="34"/>
      <c r="C23" s="34"/>
      <c r="D23" s="34"/>
    </row>
    <row r="24" spans="1:4" x14ac:dyDescent="0.2">
      <c r="A24" s="33"/>
      <c r="B24" s="34"/>
      <c r="C24" s="34"/>
      <c r="D24" s="34"/>
    </row>
    <row r="25" spans="1:4" x14ac:dyDescent="0.2">
      <c r="A25" s="33"/>
      <c r="B25" s="34"/>
      <c r="C25" s="34"/>
      <c r="D25" s="34"/>
    </row>
    <row r="26" spans="1:4" x14ac:dyDescent="0.2">
      <c r="A26" s="33"/>
      <c r="B26" s="34"/>
      <c r="C26" s="34"/>
      <c r="D26" s="34"/>
    </row>
    <row r="27" spans="1:4" x14ac:dyDescent="0.2">
      <c r="A27" s="33"/>
      <c r="B27" s="34"/>
      <c r="C27" s="34"/>
      <c r="D27" s="34"/>
    </row>
    <row r="28" spans="1:4" x14ac:dyDescent="0.2">
      <c r="A28" s="33"/>
      <c r="B28" s="34"/>
      <c r="C28" s="34"/>
      <c r="D28" s="34"/>
    </row>
    <row r="29" spans="1:4" x14ac:dyDescent="0.2">
      <c r="A29" s="33"/>
      <c r="B29" s="34"/>
      <c r="C29" s="34"/>
      <c r="D29" s="34"/>
    </row>
    <row r="30" spans="1:4" x14ac:dyDescent="0.2">
      <c r="A30" s="33"/>
      <c r="B30" s="34"/>
      <c r="C30" s="34"/>
      <c r="D30" s="34"/>
    </row>
    <row r="31" spans="1:4" x14ac:dyDescent="0.2">
      <c r="A31" s="33"/>
      <c r="B31" s="34"/>
      <c r="C31" s="34"/>
      <c r="D31" s="34"/>
    </row>
    <row r="32" spans="1:4" x14ac:dyDescent="0.2">
      <c r="A32" s="33"/>
      <c r="B32" s="34"/>
      <c r="C32" s="34"/>
      <c r="D32" s="34"/>
    </row>
    <row r="33" spans="1:4" x14ac:dyDescent="0.2">
      <c r="A33" s="33"/>
      <c r="B33" s="34"/>
      <c r="C33" s="34"/>
      <c r="D33" s="34"/>
    </row>
    <row r="34" spans="1:4" x14ac:dyDescent="0.2">
      <c r="A34" s="33"/>
      <c r="B34" s="34"/>
      <c r="C34" s="34"/>
      <c r="D34" s="34"/>
    </row>
    <row r="35" spans="1:4" x14ac:dyDescent="0.2">
      <c r="A35" s="33"/>
      <c r="B35" s="34"/>
      <c r="C35" s="34"/>
      <c r="D35" s="34"/>
    </row>
    <row r="36" spans="1:4" x14ac:dyDescent="0.2">
      <c r="A36" s="33"/>
      <c r="B36" s="34"/>
      <c r="C36" s="34"/>
      <c r="D36" s="34"/>
    </row>
    <row r="37" spans="1:4" x14ac:dyDescent="0.2">
      <c r="A37" s="33"/>
      <c r="B37" s="34"/>
      <c r="C37" s="34"/>
      <c r="D37" s="34"/>
    </row>
    <row r="38" spans="1:4" x14ac:dyDescent="0.2">
      <c r="A38" s="33"/>
      <c r="B38" s="34"/>
      <c r="C38" s="34"/>
      <c r="D38" s="34"/>
    </row>
    <row r="39" spans="1:4" x14ac:dyDescent="0.2">
      <c r="A39" s="33"/>
      <c r="B39" s="34"/>
      <c r="C39" s="34"/>
      <c r="D39" s="34"/>
    </row>
    <row r="40" spans="1:4" x14ac:dyDescent="0.2">
      <c r="A40" s="33"/>
      <c r="B40" s="34"/>
      <c r="C40" s="34"/>
      <c r="D40" s="34"/>
    </row>
    <row r="52" spans="1:12" ht="47.25" x14ac:dyDescent="0.2">
      <c r="H52" s="7"/>
      <c r="I52" s="7"/>
      <c r="J52" s="125" t="s">
        <v>84</v>
      </c>
      <c r="K52" s="7" t="s">
        <v>285</v>
      </c>
      <c r="L52" s="7"/>
    </row>
    <row r="53" spans="1:12" x14ac:dyDescent="0.2">
      <c r="H53" s="7"/>
      <c r="I53" s="7"/>
      <c r="J53" s="87" t="s">
        <v>102</v>
      </c>
      <c r="K53" s="103">
        <f t="shared" ref="K53:K58" si="0">J68/$J$73</f>
        <v>0.70848178073839829</v>
      </c>
      <c r="L53" s="7"/>
    </row>
    <row r="54" spans="1:12" x14ac:dyDescent="0.2">
      <c r="H54" s="7"/>
      <c r="I54" s="7"/>
      <c r="J54" s="87" t="s">
        <v>100</v>
      </c>
      <c r="K54" s="103">
        <f t="shared" si="0"/>
        <v>2.071271742062274E-5</v>
      </c>
      <c r="L54" s="7"/>
    </row>
    <row r="55" spans="1:12" x14ac:dyDescent="0.2">
      <c r="H55" s="7"/>
      <c r="I55" s="7"/>
      <c r="J55" s="87" t="s">
        <v>58</v>
      </c>
      <c r="K55" s="103">
        <f t="shared" si="0"/>
        <v>3.1850549151469301E-3</v>
      </c>
      <c r="L55" s="7"/>
    </row>
    <row r="56" spans="1:12" x14ac:dyDescent="0.2">
      <c r="A56" s="27"/>
      <c r="B56" s="27"/>
      <c r="C56" s="24"/>
      <c r="D56" s="25"/>
      <c r="H56" s="7"/>
      <c r="I56" s="7"/>
      <c r="J56" s="87" t="s">
        <v>334</v>
      </c>
      <c r="K56" s="103">
        <f t="shared" si="0"/>
        <v>0.21008963402387815</v>
      </c>
      <c r="L56" s="7"/>
    </row>
    <row r="57" spans="1:12" x14ac:dyDescent="0.2">
      <c r="A57" s="87"/>
      <c r="B57" s="88"/>
      <c r="C57" s="38"/>
      <c r="D57" s="39"/>
      <c r="H57" s="7"/>
      <c r="I57" s="7"/>
      <c r="J57" s="87" t="s">
        <v>471</v>
      </c>
      <c r="K57" s="103">
        <f t="shared" si="0"/>
        <v>7.8222817605156023E-2</v>
      </c>
      <c r="L57" s="7"/>
    </row>
    <row r="58" spans="1:12" x14ac:dyDescent="0.2">
      <c r="A58" s="87"/>
      <c r="B58" s="88"/>
      <c r="C58" s="40"/>
      <c r="D58" s="41"/>
      <c r="H58" s="14"/>
      <c r="I58" s="14"/>
      <c r="J58" s="131" t="s">
        <v>285</v>
      </c>
      <c r="K58" s="103">
        <f t="shared" si="0"/>
        <v>1</v>
      </c>
      <c r="L58" s="14"/>
    </row>
    <row r="59" spans="1:12" x14ac:dyDescent="0.2">
      <c r="A59" s="87"/>
      <c r="B59" s="88"/>
      <c r="C59" s="40"/>
      <c r="D59" s="41"/>
      <c r="J59" s="137"/>
      <c r="K59" s="103"/>
    </row>
    <row r="60" spans="1:12" x14ac:dyDescent="0.2">
      <c r="A60" s="87"/>
      <c r="B60" s="88"/>
      <c r="C60" s="40"/>
      <c r="D60" s="41"/>
    </row>
    <row r="61" spans="1:12" x14ac:dyDescent="0.2">
      <c r="A61" s="87"/>
      <c r="B61" s="88"/>
      <c r="C61" s="40"/>
      <c r="D61" s="41"/>
    </row>
    <row r="62" spans="1:12" x14ac:dyDescent="0.2">
      <c r="A62" s="87"/>
      <c r="B62" s="88"/>
      <c r="C62" s="40"/>
      <c r="D62" s="41"/>
    </row>
    <row r="63" spans="1:12" x14ac:dyDescent="0.2">
      <c r="A63" s="131"/>
      <c r="B63" s="99"/>
      <c r="C63" s="40"/>
      <c r="D63" s="41"/>
    </row>
    <row r="67" spans="9:10" x14ac:dyDescent="0.2">
      <c r="I67" s="90" t="s">
        <v>84</v>
      </c>
      <c r="J67" s="90" t="s">
        <v>285</v>
      </c>
    </row>
    <row r="68" spans="9:10" x14ac:dyDescent="0.2">
      <c r="I68" s="87" t="s">
        <v>102</v>
      </c>
      <c r="J68" s="88">
        <v>12026278120.500999</v>
      </c>
    </row>
    <row r="69" spans="9:10" x14ac:dyDescent="0.2">
      <c r="I69" s="87" t="s">
        <v>100</v>
      </c>
      <c r="J69" s="88">
        <v>351592.52799999999</v>
      </c>
    </row>
    <row r="70" spans="9:10" x14ac:dyDescent="0.2">
      <c r="I70" s="87" t="s">
        <v>58</v>
      </c>
      <c r="J70" s="88">
        <v>54065407.579999998</v>
      </c>
    </row>
    <row r="71" spans="9:10" x14ac:dyDescent="0.2">
      <c r="I71" s="87" t="s">
        <v>334</v>
      </c>
      <c r="J71" s="88">
        <v>3566212198.6709991</v>
      </c>
    </row>
    <row r="72" spans="9:10" x14ac:dyDescent="0.2">
      <c r="I72" s="87" t="s">
        <v>471</v>
      </c>
      <c r="J72" s="88">
        <v>1327810235.1600001</v>
      </c>
    </row>
    <row r="73" spans="9:10" x14ac:dyDescent="0.2">
      <c r="I73" s="131" t="s">
        <v>285</v>
      </c>
      <c r="J73" s="99">
        <f>SUM(J68:J72)</f>
        <v>16974717554.439999</v>
      </c>
    </row>
    <row r="74" spans="9:10" x14ac:dyDescent="0.2">
      <c r="I74" s="137"/>
      <c r="J74" s="138"/>
    </row>
    <row r="75" spans="9:10" x14ac:dyDescent="0.2">
      <c r="I75" s="131"/>
      <c r="J75" s="99"/>
    </row>
  </sheetData>
  <mergeCells count="4">
    <mergeCell ref="A1:D1"/>
    <mergeCell ref="A2:D2"/>
    <mergeCell ref="A3:D3"/>
    <mergeCell ref="A4:D4"/>
  </mergeCells>
  <phoneticPr fontId="18" type="noConversion"/>
  <printOptions horizontalCentered="1" gridLines="1"/>
  <pageMargins left="0.21" right="0.33" top="0.26" bottom="0.41" header="0.17" footer="0.17"/>
  <pageSetup paperSize="9" scale="90" firstPageNumber="13" orientation="landscape" useFirstPageNumber="1" r:id="rId2"/>
  <headerFooter alignWithMargins="0">
    <oddFooter>&amp;L&amp;Z&amp;F&amp;R&amp;P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"/>
  <sheetViews>
    <sheetView showZeros="0" zoomScaleNormal="100" workbookViewId="0">
      <selection activeCell="A5" sqref="A5"/>
    </sheetView>
  </sheetViews>
  <sheetFormatPr defaultRowHeight="12.75" x14ac:dyDescent="0.2"/>
  <cols>
    <col min="1" max="1" width="32" customWidth="1"/>
    <col min="2" max="2" width="29" bestFit="1" customWidth="1"/>
    <col min="3" max="3" width="45.28515625" bestFit="1" customWidth="1"/>
    <col min="4" max="6" width="10.7109375" customWidth="1"/>
  </cols>
  <sheetData>
    <row r="1" spans="1:6" ht="18" x14ac:dyDescent="0.2">
      <c r="A1" s="427" t="s">
        <v>422</v>
      </c>
      <c r="B1" s="428"/>
      <c r="C1" s="428"/>
      <c r="D1" s="428"/>
      <c r="E1" s="428"/>
      <c r="F1" s="429"/>
    </row>
    <row r="2" spans="1:6" ht="18" x14ac:dyDescent="0.2">
      <c r="A2" s="383" t="s">
        <v>329</v>
      </c>
      <c r="B2" s="384"/>
      <c r="C2" s="384"/>
      <c r="D2" s="384"/>
      <c r="E2" s="384"/>
      <c r="F2" s="430"/>
    </row>
    <row r="3" spans="1:6" ht="18" x14ac:dyDescent="0.2">
      <c r="A3" s="376" t="s">
        <v>1804</v>
      </c>
      <c r="B3" s="377"/>
      <c r="C3" s="377"/>
      <c r="D3" s="377"/>
      <c r="E3" s="377"/>
      <c r="F3" s="409"/>
    </row>
    <row r="4" spans="1:6" ht="15.75" x14ac:dyDescent="0.2">
      <c r="A4" s="431" t="s">
        <v>332</v>
      </c>
      <c r="B4" s="432"/>
      <c r="C4" s="432"/>
      <c r="D4" s="432"/>
      <c r="E4" s="432"/>
      <c r="F4" s="433"/>
    </row>
    <row r="5" spans="1:6" ht="20.25" customHeight="1" x14ac:dyDescent="0.2">
      <c r="A5" s="185" t="s">
        <v>267</v>
      </c>
      <c r="B5" s="185" t="s">
        <v>84</v>
      </c>
      <c r="C5" s="185" t="s">
        <v>274</v>
      </c>
      <c r="D5" s="185" t="s">
        <v>263</v>
      </c>
      <c r="E5" s="186" t="s">
        <v>262</v>
      </c>
      <c r="F5" s="187" t="s">
        <v>429</v>
      </c>
    </row>
    <row r="6" spans="1:6" hidden="1" x14ac:dyDescent="0.2">
      <c r="A6" s="195" t="s">
        <v>1803</v>
      </c>
      <c r="B6" s="196"/>
      <c r="C6" s="196"/>
      <c r="D6" s="195" t="s">
        <v>261</v>
      </c>
      <c r="E6" s="196"/>
      <c r="F6" s="198"/>
    </row>
    <row r="7" spans="1:6" hidden="1" x14ac:dyDescent="0.2">
      <c r="A7" s="195" t="s">
        <v>267</v>
      </c>
      <c r="B7" s="195" t="s">
        <v>84</v>
      </c>
      <c r="C7" s="195" t="s">
        <v>274</v>
      </c>
      <c r="D7" s="195" t="s">
        <v>263</v>
      </c>
      <c r="E7" s="199" t="s">
        <v>262</v>
      </c>
      <c r="F7" s="200" t="s">
        <v>285</v>
      </c>
    </row>
    <row r="8" spans="1:6" x14ac:dyDescent="0.2">
      <c r="A8" s="434" t="s">
        <v>1192</v>
      </c>
      <c r="B8" s="437" t="s">
        <v>102</v>
      </c>
      <c r="C8" s="195" t="s">
        <v>90</v>
      </c>
      <c r="D8" s="205"/>
      <c r="E8" s="206">
        <v>21432000</v>
      </c>
      <c r="F8" s="207">
        <v>21432000</v>
      </c>
    </row>
    <row r="9" spans="1:6" x14ac:dyDescent="0.2">
      <c r="A9" s="435"/>
      <c r="B9" s="438"/>
      <c r="C9" s="202" t="s">
        <v>1417</v>
      </c>
      <c r="D9" s="208"/>
      <c r="E9" s="40">
        <v>10000000</v>
      </c>
      <c r="F9" s="209">
        <v>10000000</v>
      </c>
    </row>
    <row r="10" spans="1:6" x14ac:dyDescent="0.2">
      <c r="A10" s="435"/>
      <c r="B10" s="438"/>
      <c r="C10" s="202" t="s">
        <v>102</v>
      </c>
      <c r="D10" s="208">
        <v>41660764</v>
      </c>
      <c r="E10" s="40">
        <v>11473914308.648001</v>
      </c>
      <c r="F10" s="209">
        <v>11515575072.648001</v>
      </c>
    </row>
    <row r="11" spans="1:6" x14ac:dyDescent="0.2">
      <c r="A11" s="435"/>
      <c r="B11" s="438"/>
      <c r="C11" s="202" t="s">
        <v>1292</v>
      </c>
      <c r="D11" s="208">
        <v>0</v>
      </c>
      <c r="E11" s="40">
        <v>117192249.21600001</v>
      </c>
      <c r="F11" s="209">
        <v>117192249.21600001</v>
      </c>
    </row>
    <row r="12" spans="1:6" x14ac:dyDescent="0.2">
      <c r="A12" s="435"/>
      <c r="B12" s="438"/>
      <c r="C12" s="202" t="s">
        <v>96</v>
      </c>
      <c r="D12" s="208">
        <v>0</v>
      </c>
      <c r="E12" s="40">
        <v>28351879</v>
      </c>
      <c r="F12" s="209">
        <v>28351879</v>
      </c>
    </row>
    <row r="13" spans="1:6" x14ac:dyDescent="0.2">
      <c r="A13" s="435"/>
      <c r="B13" s="438"/>
      <c r="C13" s="202" t="s">
        <v>1195</v>
      </c>
      <c r="D13" s="208"/>
      <c r="E13" s="40">
        <v>15843855.657</v>
      </c>
      <c r="F13" s="209">
        <v>15843855.657</v>
      </c>
    </row>
    <row r="14" spans="1:6" x14ac:dyDescent="0.2">
      <c r="A14" s="435"/>
      <c r="B14" s="438"/>
      <c r="C14" s="202" t="s">
        <v>1420</v>
      </c>
      <c r="D14" s="208"/>
      <c r="E14" s="40">
        <v>117159346.72600001</v>
      </c>
      <c r="F14" s="209">
        <v>117159346.72600001</v>
      </c>
    </row>
    <row r="15" spans="1:6" x14ac:dyDescent="0.2">
      <c r="A15" s="435"/>
      <c r="B15" s="438"/>
      <c r="C15" s="202" t="s">
        <v>97</v>
      </c>
      <c r="D15" s="208">
        <v>0</v>
      </c>
      <c r="E15" s="40">
        <v>76255.37</v>
      </c>
      <c r="F15" s="209">
        <v>76255.37</v>
      </c>
    </row>
    <row r="16" spans="1:6" x14ac:dyDescent="0.2">
      <c r="A16" s="435"/>
      <c r="B16" s="438"/>
      <c r="C16" s="202" t="s">
        <v>143</v>
      </c>
      <c r="D16" s="208">
        <v>0</v>
      </c>
      <c r="E16" s="40">
        <v>9816688.4169999994</v>
      </c>
      <c r="F16" s="209">
        <v>9816688.4169999994</v>
      </c>
    </row>
    <row r="17" spans="1:6" x14ac:dyDescent="0.2">
      <c r="A17" s="435"/>
      <c r="B17" s="438"/>
      <c r="C17" s="202" t="s">
        <v>1360</v>
      </c>
      <c r="D17" s="208"/>
      <c r="E17" s="40">
        <v>74252463.349999994</v>
      </c>
      <c r="F17" s="209">
        <v>74252463.349999994</v>
      </c>
    </row>
    <row r="18" spans="1:6" x14ac:dyDescent="0.2">
      <c r="A18" s="435"/>
      <c r="B18" s="438"/>
      <c r="C18" s="202" t="s">
        <v>129</v>
      </c>
      <c r="D18" s="208"/>
      <c r="E18" s="40">
        <v>60979365</v>
      </c>
      <c r="F18" s="209">
        <v>60979365</v>
      </c>
    </row>
    <row r="19" spans="1:6" x14ac:dyDescent="0.2">
      <c r="A19" s="435"/>
      <c r="B19" s="438"/>
      <c r="C19" s="202" t="s">
        <v>95</v>
      </c>
      <c r="D19" s="208"/>
      <c r="E19" s="40">
        <v>3652608.0279999999</v>
      </c>
      <c r="F19" s="209">
        <v>3652608.0279999999</v>
      </c>
    </row>
    <row r="20" spans="1:6" x14ac:dyDescent="0.2">
      <c r="A20" s="435"/>
      <c r="B20" s="438"/>
      <c r="C20" s="202" t="s">
        <v>94</v>
      </c>
      <c r="D20" s="208">
        <v>0</v>
      </c>
      <c r="E20" s="40">
        <v>51946337.089000002</v>
      </c>
      <c r="F20" s="209">
        <v>51946337.089000002</v>
      </c>
    </row>
    <row r="21" spans="1:6" x14ac:dyDescent="0.2">
      <c r="A21" s="436"/>
      <c r="B21" s="426" t="s">
        <v>322</v>
      </c>
      <c r="C21" s="426"/>
      <c r="D21" s="169">
        <v>41660764</v>
      </c>
      <c r="E21" s="169">
        <v>11984617356.501001</v>
      </c>
      <c r="F21" s="169">
        <v>12026278120.501001</v>
      </c>
    </row>
    <row r="22" spans="1:6" x14ac:dyDescent="0.2">
      <c r="A22" s="435"/>
      <c r="B22" s="438" t="s">
        <v>58</v>
      </c>
      <c r="C22" s="202" t="s">
        <v>96</v>
      </c>
      <c r="D22" s="208">
        <v>3846567</v>
      </c>
      <c r="E22" s="334"/>
      <c r="F22" s="209">
        <v>3846567</v>
      </c>
    </row>
    <row r="23" spans="1:6" x14ac:dyDescent="0.2">
      <c r="A23" s="435"/>
      <c r="B23" s="438"/>
      <c r="C23" s="202" t="s">
        <v>246</v>
      </c>
      <c r="D23" s="208">
        <v>4477627.2</v>
      </c>
      <c r="E23" s="40"/>
      <c r="F23" s="209">
        <v>4477627.2</v>
      </c>
    </row>
    <row r="24" spans="1:6" x14ac:dyDescent="0.2">
      <c r="A24" s="435"/>
      <c r="B24" s="438"/>
      <c r="C24" s="202" t="s">
        <v>95</v>
      </c>
      <c r="D24" s="208">
        <v>3503755.21</v>
      </c>
      <c r="E24" s="40"/>
      <c r="F24" s="209">
        <v>3503755.21</v>
      </c>
    </row>
    <row r="25" spans="1:6" x14ac:dyDescent="0.2">
      <c r="A25" s="435"/>
      <c r="B25" s="426" t="s">
        <v>17</v>
      </c>
      <c r="C25" s="426"/>
      <c r="D25" s="169">
        <v>11827949.41</v>
      </c>
      <c r="E25" s="169"/>
      <c r="F25" s="169">
        <v>11827949.41</v>
      </c>
    </row>
    <row r="26" spans="1:6" x14ac:dyDescent="0.2">
      <c r="A26" s="435"/>
      <c r="B26" s="195" t="s">
        <v>471</v>
      </c>
      <c r="C26" s="195" t="s">
        <v>102</v>
      </c>
      <c r="D26" s="205"/>
      <c r="E26" s="206">
        <v>1327810235.1600001</v>
      </c>
      <c r="F26" s="207">
        <v>1327810235.1600001</v>
      </c>
    </row>
    <row r="27" spans="1:6" x14ac:dyDescent="0.2">
      <c r="A27" s="435"/>
      <c r="B27" s="439" t="s">
        <v>472</v>
      </c>
      <c r="C27" s="439"/>
      <c r="D27" s="335"/>
      <c r="E27" s="335">
        <v>1327810235.1600001</v>
      </c>
      <c r="F27" s="335">
        <v>1327810235.1600001</v>
      </c>
    </row>
    <row r="28" spans="1:6" x14ac:dyDescent="0.2">
      <c r="A28" s="426" t="s">
        <v>1218</v>
      </c>
      <c r="B28" s="426"/>
      <c r="C28" s="426"/>
      <c r="D28" s="169">
        <v>53488713.410000004</v>
      </c>
      <c r="E28" s="169">
        <v>13312427591.661001</v>
      </c>
      <c r="F28" s="169">
        <v>13365916305.071001</v>
      </c>
    </row>
    <row r="29" spans="1:6" x14ac:dyDescent="0.2">
      <c r="A29" s="435" t="s">
        <v>268</v>
      </c>
      <c r="B29" s="440" t="s">
        <v>100</v>
      </c>
      <c r="C29" s="202" t="s">
        <v>96</v>
      </c>
      <c r="D29" s="208"/>
      <c r="E29" s="40">
        <v>106155.128</v>
      </c>
      <c r="F29" s="209">
        <v>106155.128</v>
      </c>
    </row>
    <row r="30" spans="1:6" x14ac:dyDescent="0.2">
      <c r="A30" s="435"/>
      <c r="B30" s="438"/>
      <c r="C30" s="202" t="s">
        <v>143</v>
      </c>
      <c r="D30" s="208">
        <v>245437.4</v>
      </c>
      <c r="E30" s="40"/>
      <c r="F30" s="209">
        <v>245437.4</v>
      </c>
    </row>
    <row r="31" spans="1:6" x14ac:dyDescent="0.2">
      <c r="A31" s="436"/>
      <c r="B31" s="426" t="s">
        <v>323</v>
      </c>
      <c r="C31" s="426"/>
      <c r="D31" s="169">
        <v>245437.4</v>
      </c>
      <c r="E31" s="169">
        <v>106155.128</v>
      </c>
      <c r="F31" s="169">
        <v>351592.52799999999</v>
      </c>
    </row>
    <row r="32" spans="1:6" x14ac:dyDescent="0.2">
      <c r="A32" s="435"/>
      <c r="B32" s="440" t="s">
        <v>58</v>
      </c>
      <c r="C32" s="202" t="s">
        <v>246</v>
      </c>
      <c r="D32" s="208">
        <v>18531835</v>
      </c>
      <c r="E32" s="40"/>
      <c r="F32" s="209">
        <v>18531835</v>
      </c>
    </row>
    <row r="33" spans="1:6" x14ac:dyDescent="0.2">
      <c r="A33" s="435"/>
      <c r="B33" s="438"/>
      <c r="C33" s="202" t="s">
        <v>143</v>
      </c>
      <c r="D33" s="208">
        <v>486553.25</v>
      </c>
      <c r="E33" s="40"/>
      <c r="F33" s="209">
        <v>486553.25</v>
      </c>
    </row>
    <row r="34" spans="1:6" x14ac:dyDescent="0.2">
      <c r="A34" s="435"/>
      <c r="B34" s="438"/>
      <c r="C34" s="202" t="s">
        <v>94</v>
      </c>
      <c r="D34" s="208">
        <v>18175652.550000001</v>
      </c>
      <c r="E34" s="40"/>
      <c r="F34" s="209">
        <v>18175652.550000001</v>
      </c>
    </row>
    <row r="35" spans="1:6" x14ac:dyDescent="0.2">
      <c r="A35" s="435"/>
      <c r="B35" s="438"/>
      <c r="C35" s="202" t="s">
        <v>152</v>
      </c>
      <c r="D35" s="208">
        <v>5043417.37</v>
      </c>
      <c r="E35" s="40"/>
      <c r="F35" s="209">
        <v>5043417.37</v>
      </c>
    </row>
    <row r="36" spans="1:6" x14ac:dyDescent="0.2">
      <c r="A36" s="436"/>
      <c r="B36" s="426" t="s">
        <v>17</v>
      </c>
      <c r="C36" s="426"/>
      <c r="D36" s="169">
        <v>42237458.169999994</v>
      </c>
      <c r="E36" s="169"/>
      <c r="F36" s="169">
        <v>42237458.169999994</v>
      </c>
    </row>
    <row r="37" spans="1:6" x14ac:dyDescent="0.2">
      <c r="A37" s="435"/>
      <c r="B37" s="440" t="s">
        <v>334</v>
      </c>
      <c r="C37" s="202" t="s">
        <v>90</v>
      </c>
      <c r="D37" s="208">
        <v>0</v>
      </c>
      <c r="E37" s="40">
        <v>171735785.71899998</v>
      </c>
      <c r="F37" s="209">
        <v>171735785.71899998</v>
      </c>
    </row>
    <row r="38" spans="1:6" x14ac:dyDescent="0.2">
      <c r="A38" s="435"/>
      <c r="B38" s="438"/>
      <c r="C38" s="202" t="s">
        <v>102</v>
      </c>
      <c r="D38" s="208"/>
      <c r="E38" s="40">
        <v>1339364.82</v>
      </c>
      <c r="F38" s="209">
        <v>1339364.82</v>
      </c>
    </row>
    <row r="39" spans="1:6" x14ac:dyDescent="0.2">
      <c r="A39" s="435"/>
      <c r="B39" s="438"/>
      <c r="C39" s="202" t="s">
        <v>1292</v>
      </c>
      <c r="D39" s="208"/>
      <c r="E39" s="40">
        <v>559330000</v>
      </c>
      <c r="F39" s="209">
        <v>559330000</v>
      </c>
    </row>
    <row r="40" spans="1:6" x14ac:dyDescent="0.2">
      <c r="A40" s="435"/>
      <c r="B40" s="438"/>
      <c r="C40" s="202" t="s">
        <v>96</v>
      </c>
      <c r="D40" s="208">
        <v>49144491.100000001</v>
      </c>
      <c r="E40" s="40">
        <v>46574560.557000004</v>
      </c>
      <c r="F40" s="209">
        <v>95719051.657000005</v>
      </c>
    </row>
    <row r="41" spans="1:6" x14ac:dyDescent="0.2">
      <c r="A41" s="435"/>
      <c r="B41" s="438"/>
      <c r="C41" s="202" t="s">
        <v>246</v>
      </c>
      <c r="D41" s="208">
        <v>11336233.992000001</v>
      </c>
      <c r="E41" s="40">
        <v>920004405.59099996</v>
      </c>
      <c r="F41" s="209">
        <v>931340639.58299994</v>
      </c>
    </row>
    <row r="42" spans="1:6" x14ac:dyDescent="0.2">
      <c r="A42" s="435"/>
      <c r="B42" s="438"/>
      <c r="C42" s="202" t="s">
        <v>1195</v>
      </c>
      <c r="D42" s="208">
        <v>1439160.7709999999</v>
      </c>
      <c r="E42" s="40">
        <v>36253168.081</v>
      </c>
      <c r="F42" s="209">
        <v>37692328.851999998</v>
      </c>
    </row>
    <row r="43" spans="1:6" x14ac:dyDescent="0.2">
      <c r="A43" s="435"/>
      <c r="B43" s="438"/>
      <c r="C43" s="202" t="s">
        <v>1420</v>
      </c>
      <c r="D43" s="208">
        <v>35525.324000000001</v>
      </c>
      <c r="E43" s="40">
        <v>43072846.299999997</v>
      </c>
      <c r="F43" s="209">
        <v>43108371.623999998</v>
      </c>
    </row>
    <row r="44" spans="1:6" x14ac:dyDescent="0.2">
      <c r="A44" s="435"/>
      <c r="B44" s="438"/>
      <c r="C44" s="202" t="s">
        <v>97</v>
      </c>
      <c r="D44" s="208">
        <v>30456073.870000001</v>
      </c>
      <c r="E44" s="40">
        <v>116714725.96900001</v>
      </c>
      <c r="F44" s="209">
        <v>147170799.83900002</v>
      </c>
    </row>
    <row r="45" spans="1:6" x14ac:dyDescent="0.2">
      <c r="A45" s="435"/>
      <c r="B45" s="438"/>
      <c r="C45" s="202" t="s">
        <v>143</v>
      </c>
      <c r="D45" s="208">
        <v>30011093.835999999</v>
      </c>
      <c r="E45" s="40">
        <v>26597756.280999999</v>
      </c>
      <c r="F45" s="209">
        <v>56608850.116999999</v>
      </c>
    </row>
    <row r="46" spans="1:6" x14ac:dyDescent="0.2">
      <c r="A46" s="435"/>
      <c r="B46" s="438"/>
      <c r="C46" s="202" t="s">
        <v>1332</v>
      </c>
      <c r="D46" s="208">
        <v>75949.86</v>
      </c>
      <c r="E46" s="40">
        <v>20633039</v>
      </c>
      <c r="F46" s="209">
        <v>20708988.859999999</v>
      </c>
    </row>
    <row r="47" spans="1:6" x14ac:dyDescent="0.2">
      <c r="A47" s="435"/>
      <c r="B47" s="438"/>
      <c r="C47" s="202" t="s">
        <v>1466</v>
      </c>
      <c r="D47" s="208">
        <v>1837857.03</v>
      </c>
      <c r="E47" s="40">
        <v>486240.75</v>
      </c>
      <c r="F47" s="209">
        <v>2324097.7800000003</v>
      </c>
    </row>
    <row r="48" spans="1:6" x14ac:dyDescent="0.2">
      <c r="A48" s="435"/>
      <c r="B48" s="438"/>
      <c r="C48" s="202" t="s">
        <v>129</v>
      </c>
      <c r="D48" s="208">
        <v>63504.75</v>
      </c>
      <c r="E48" s="40">
        <v>1061231848.431</v>
      </c>
      <c r="F48" s="209">
        <v>1061295353.181</v>
      </c>
    </row>
    <row r="49" spans="1:6" x14ac:dyDescent="0.2">
      <c r="A49" s="435"/>
      <c r="B49" s="438"/>
      <c r="C49" s="202" t="s">
        <v>95</v>
      </c>
      <c r="D49" s="208">
        <v>7804948.0939999996</v>
      </c>
      <c r="E49" s="40">
        <v>90708504.856000006</v>
      </c>
      <c r="F49" s="209">
        <v>98513452.950000003</v>
      </c>
    </row>
    <row r="50" spans="1:6" x14ac:dyDescent="0.2">
      <c r="A50" s="435"/>
      <c r="B50" s="438"/>
      <c r="C50" s="202" t="s">
        <v>94</v>
      </c>
      <c r="D50" s="208">
        <v>4679281.7649999997</v>
      </c>
      <c r="E50" s="40">
        <v>23892001.689999998</v>
      </c>
      <c r="F50" s="209">
        <v>28571283.454999998</v>
      </c>
    </row>
    <row r="51" spans="1:6" x14ac:dyDescent="0.2">
      <c r="A51" s="435"/>
      <c r="B51" s="438"/>
      <c r="C51" s="202" t="s">
        <v>947</v>
      </c>
      <c r="D51" s="208">
        <v>72046.452000000005</v>
      </c>
      <c r="E51" s="40"/>
      <c r="F51" s="209">
        <v>72046.452000000005</v>
      </c>
    </row>
    <row r="52" spans="1:6" x14ac:dyDescent="0.2">
      <c r="A52" s="435"/>
      <c r="B52" s="438"/>
      <c r="C52" s="202" t="s">
        <v>1507</v>
      </c>
      <c r="D52" s="208">
        <v>5059596</v>
      </c>
      <c r="E52" s="40"/>
      <c r="F52" s="209">
        <v>5059596</v>
      </c>
    </row>
    <row r="53" spans="1:6" x14ac:dyDescent="0.2">
      <c r="A53" s="435"/>
      <c r="B53" s="438"/>
      <c r="C53" s="202" t="s">
        <v>1539</v>
      </c>
      <c r="D53" s="208"/>
      <c r="E53" s="40">
        <v>10270503.245000001</v>
      </c>
      <c r="F53" s="209">
        <v>10270503.245000001</v>
      </c>
    </row>
    <row r="54" spans="1:6" x14ac:dyDescent="0.2">
      <c r="A54" s="435"/>
      <c r="B54" s="438"/>
      <c r="C54" s="202" t="s">
        <v>280</v>
      </c>
      <c r="D54" s="208">
        <v>0</v>
      </c>
      <c r="E54" s="40">
        <v>243589322.73700005</v>
      </c>
      <c r="F54" s="209">
        <v>243589322.73700005</v>
      </c>
    </row>
    <row r="55" spans="1:6" x14ac:dyDescent="0.2">
      <c r="A55" s="435"/>
      <c r="B55" s="438"/>
      <c r="C55" s="202" t="s">
        <v>152</v>
      </c>
      <c r="D55" s="208">
        <v>2280498.2390000001</v>
      </c>
      <c r="E55" s="40">
        <v>49481863.561000004</v>
      </c>
      <c r="F55" s="209">
        <v>51762361.800000004</v>
      </c>
    </row>
    <row r="56" spans="1:6" x14ac:dyDescent="0.2">
      <c r="A56" s="436"/>
      <c r="B56" s="426" t="s">
        <v>338</v>
      </c>
      <c r="C56" s="426"/>
      <c r="D56" s="169">
        <v>144296261.08299997</v>
      </c>
      <c r="E56" s="169">
        <v>3421915937.5879998</v>
      </c>
      <c r="F56" s="169">
        <v>3566212198.671</v>
      </c>
    </row>
    <row r="57" spans="1:6" x14ac:dyDescent="0.2">
      <c r="A57" s="426" t="s">
        <v>325</v>
      </c>
      <c r="B57" s="426"/>
      <c r="C57" s="426"/>
      <c r="D57" s="169">
        <v>186779156.653</v>
      </c>
      <c r="E57" s="169">
        <v>3422022092.7159996</v>
      </c>
      <c r="F57" s="169">
        <v>3608801249.369</v>
      </c>
    </row>
    <row r="58" spans="1:6" x14ac:dyDescent="0.2">
      <c r="A58" s="426" t="s">
        <v>285</v>
      </c>
      <c r="B58" s="426"/>
      <c r="C58" s="426"/>
      <c r="D58" s="169">
        <v>240267870.06300002</v>
      </c>
      <c r="E58" s="169">
        <v>16734449684.377001</v>
      </c>
      <c r="F58" s="169">
        <v>16974717554.440002</v>
      </c>
    </row>
  </sheetData>
  <mergeCells count="20">
    <mergeCell ref="A57:C57"/>
    <mergeCell ref="A58:C58"/>
    <mergeCell ref="B29:B30"/>
    <mergeCell ref="B31:C31"/>
    <mergeCell ref="B32:B35"/>
    <mergeCell ref="B36:C36"/>
    <mergeCell ref="B37:B55"/>
    <mergeCell ref="B56:C56"/>
    <mergeCell ref="A29:A56"/>
    <mergeCell ref="A28:C28"/>
    <mergeCell ref="A1:F1"/>
    <mergeCell ref="A2:F2"/>
    <mergeCell ref="A3:F3"/>
    <mergeCell ref="A4:F4"/>
    <mergeCell ref="A8:A27"/>
    <mergeCell ref="B8:B20"/>
    <mergeCell ref="B22:B24"/>
    <mergeCell ref="B21:C21"/>
    <mergeCell ref="B25:C25"/>
    <mergeCell ref="B27:C27"/>
  </mergeCells>
  <printOptions horizontalCentered="1" gridLines="1"/>
  <pageMargins left="0.70866141732283472" right="0.70866141732283472" top="0.21" bottom="0.27559055118110237" header="0.15748031496062992" footer="0.19685039370078741"/>
  <pageSetup paperSize="9" scale="78" orientation="landscape" r:id="rId1"/>
  <headerFooter>
    <oddFooter>&amp;L&amp;Z&amp;F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0"/>
  <sheetViews>
    <sheetView zoomScaleNormal="100" zoomScaleSheetLayoutView="75" workbookViewId="0">
      <selection activeCell="A3" sqref="A3"/>
    </sheetView>
  </sheetViews>
  <sheetFormatPr defaultRowHeight="12.75" outlineLevelRow="3" x14ac:dyDescent="0.2"/>
  <cols>
    <col min="1" max="1" width="10.85546875" style="17" bestFit="1" customWidth="1"/>
    <col min="2" max="2" width="20" style="17" customWidth="1"/>
    <col min="3" max="3" width="5.85546875" style="17" customWidth="1"/>
    <col min="4" max="4" width="16.140625" style="17" customWidth="1"/>
    <col min="5" max="5" width="34.42578125" style="17" bestFit="1" customWidth="1"/>
    <col min="6" max="7" width="7.5703125" style="17" customWidth="1"/>
    <col min="8" max="8" width="5.7109375" style="19" customWidth="1"/>
    <col min="9" max="9" width="10.140625" style="19" customWidth="1"/>
    <col min="10" max="10" width="14.28515625" style="17" customWidth="1"/>
    <col min="11" max="11" width="11.5703125" style="17" hidden="1" customWidth="1"/>
    <col min="12" max="12" width="14.7109375" style="17" hidden="1" customWidth="1"/>
    <col min="13" max="13" width="36" style="17" hidden="1" customWidth="1"/>
    <col min="14" max="14" width="20" style="17" hidden="1" customWidth="1"/>
    <col min="15" max="15" width="16.85546875" style="17" hidden="1" customWidth="1"/>
    <col min="16" max="16384" width="9.140625" style="17"/>
  </cols>
  <sheetData>
    <row r="1" spans="1:15" s="16" customFormat="1" ht="41.25" customHeight="1" x14ac:dyDescent="0.2">
      <c r="A1" s="441" t="s">
        <v>1802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15" s="16" customFormat="1" ht="17.25" customHeight="1" x14ac:dyDescent="0.25">
      <c r="A2" s="442" t="s">
        <v>914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15" ht="89.25" x14ac:dyDescent="0.2">
      <c r="A3" s="126" t="s">
        <v>749</v>
      </c>
      <c r="B3" s="126" t="s">
        <v>269</v>
      </c>
      <c r="C3" s="126" t="s">
        <v>312</v>
      </c>
      <c r="D3" s="114" t="s">
        <v>1706</v>
      </c>
      <c r="E3" s="116" t="s">
        <v>1707</v>
      </c>
      <c r="F3" s="128" t="s">
        <v>270</v>
      </c>
      <c r="G3" s="127" t="s">
        <v>271</v>
      </c>
      <c r="H3" s="129" t="s">
        <v>272</v>
      </c>
      <c r="I3" s="130" t="s">
        <v>333</v>
      </c>
      <c r="J3" s="191" t="s">
        <v>1791</v>
      </c>
      <c r="K3" s="127" t="s">
        <v>267</v>
      </c>
      <c r="L3" s="127" t="s">
        <v>84</v>
      </c>
      <c r="M3" s="127" t="s">
        <v>29</v>
      </c>
      <c r="N3" s="127" t="s">
        <v>275</v>
      </c>
      <c r="O3" s="127" t="s">
        <v>276</v>
      </c>
    </row>
    <row r="4" spans="1:15" ht="15.95" customHeight="1" outlineLevel="3" x14ac:dyDescent="0.25">
      <c r="A4" s="193" t="s">
        <v>723</v>
      </c>
      <c r="B4" s="147" t="s">
        <v>1711</v>
      </c>
      <c r="C4" s="147" t="s">
        <v>262</v>
      </c>
      <c r="D4" s="147" t="s">
        <v>1712</v>
      </c>
      <c r="E4" s="147" t="s">
        <v>1712</v>
      </c>
      <c r="F4" s="159"/>
      <c r="G4" s="159"/>
      <c r="H4" s="147" t="s">
        <v>125</v>
      </c>
      <c r="I4" s="148">
        <v>3390000000</v>
      </c>
      <c r="J4" s="192">
        <v>506011672.42052191</v>
      </c>
      <c r="K4" s="148" t="s">
        <v>268</v>
      </c>
      <c r="L4" s="147" t="s">
        <v>334</v>
      </c>
      <c r="M4" s="58" t="s">
        <v>129</v>
      </c>
      <c r="N4" s="147" t="s">
        <v>1712</v>
      </c>
      <c r="O4" s="147" t="s">
        <v>284</v>
      </c>
    </row>
    <row r="5" spans="1:15" ht="15.95" customHeight="1" outlineLevel="3" x14ac:dyDescent="0.25">
      <c r="A5" s="193" t="s">
        <v>723</v>
      </c>
      <c r="B5" s="147" t="s">
        <v>1711</v>
      </c>
      <c r="C5" s="147" t="s">
        <v>262</v>
      </c>
      <c r="D5" s="147" t="s">
        <v>1712</v>
      </c>
      <c r="E5" s="147" t="s">
        <v>1712</v>
      </c>
      <c r="F5" s="159"/>
      <c r="G5" s="159"/>
      <c r="H5" s="147" t="s">
        <v>125</v>
      </c>
      <c r="I5" s="148">
        <v>3390000000</v>
      </c>
      <c r="J5" s="192">
        <v>506011672.42052191</v>
      </c>
      <c r="K5" s="148" t="s">
        <v>268</v>
      </c>
      <c r="L5" s="147" t="s">
        <v>334</v>
      </c>
      <c r="M5" s="58" t="s">
        <v>129</v>
      </c>
      <c r="N5" s="147" t="s">
        <v>1712</v>
      </c>
      <c r="O5" s="147" t="s">
        <v>284</v>
      </c>
    </row>
    <row r="6" spans="1:15" s="168" customFormat="1" ht="15.95" customHeight="1" outlineLevel="2" x14ac:dyDescent="0.25">
      <c r="A6" s="190"/>
      <c r="B6" s="189" t="s">
        <v>1750</v>
      </c>
      <c r="C6" s="189"/>
      <c r="D6" s="189"/>
      <c r="E6" s="189"/>
      <c r="F6" s="166"/>
      <c r="G6" s="166"/>
      <c r="H6" s="189"/>
      <c r="I6" s="167"/>
      <c r="J6" s="194">
        <f>SUBTOTAL(9,J4:J5)</f>
        <v>1012023344.8410438</v>
      </c>
      <c r="K6" s="167"/>
      <c r="L6" s="189"/>
      <c r="M6" s="179"/>
      <c r="N6" s="189"/>
      <c r="O6" s="189"/>
    </row>
    <row r="7" spans="1:15" s="168" customFormat="1" ht="15.95" customHeight="1" outlineLevel="1" x14ac:dyDescent="0.25">
      <c r="A7" s="190" t="s">
        <v>1391</v>
      </c>
      <c r="B7" s="189"/>
      <c r="C7" s="189"/>
      <c r="D7" s="189"/>
      <c r="E7" s="189"/>
      <c r="F7" s="166"/>
      <c r="G7" s="166"/>
      <c r="H7" s="189"/>
      <c r="I7" s="167"/>
      <c r="J7" s="194">
        <f>SUBTOTAL(9,J4:J5)</f>
        <v>1012023344.8410438</v>
      </c>
      <c r="K7" s="167"/>
      <c r="L7" s="189"/>
      <c r="M7" s="179"/>
      <c r="N7" s="189"/>
      <c r="O7" s="189"/>
    </row>
    <row r="8" spans="1:15" ht="15.95" customHeight="1" outlineLevel="3" x14ac:dyDescent="0.25">
      <c r="A8" s="193" t="s">
        <v>1277</v>
      </c>
      <c r="B8" s="147" t="s">
        <v>88</v>
      </c>
      <c r="C8" s="147" t="s">
        <v>262</v>
      </c>
      <c r="D8" s="147" t="s">
        <v>1664</v>
      </c>
      <c r="E8" s="147" t="s">
        <v>1665</v>
      </c>
      <c r="F8" s="159">
        <v>44548</v>
      </c>
      <c r="G8" s="159">
        <v>44742</v>
      </c>
      <c r="H8" s="147" t="s">
        <v>89</v>
      </c>
      <c r="I8" s="148">
        <v>300000000</v>
      </c>
      <c r="J8" s="192">
        <v>300000000</v>
      </c>
      <c r="K8" s="148" t="s">
        <v>1192</v>
      </c>
      <c r="L8" s="147" t="s">
        <v>102</v>
      </c>
      <c r="M8" s="58" t="s">
        <v>102</v>
      </c>
      <c r="N8" s="147" t="s">
        <v>93</v>
      </c>
      <c r="O8" s="147" t="s">
        <v>279</v>
      </c>
    </row>
    <row r="9" spans="1:15" ht="15.95" customHeight="1" outlineLevel="3" x14ac:dyDescent="0.25">
      <c r="A9" s="193" t="s">
        <v>1277</v>
      </c>
      <c r="B9" s="147" t="s">
        <v>88</v>
      </c>
      <c r="C9" s="147" t="s">
        <v>262</v>
      </c>
      <c r="D9" s="147" t="s">
        <v>1761</v>
      </c>
      <c r="E9" s="147" t="s">
        <v>1762</v>
      </c>
      <c r="F9" s="159">
        <v>44733</v>
      </c>
      <c r="G9" s="159">
        <v>46203</v>
      </c>
      <c r="H9" s="147" t="s">
        <v>92</v>
      </c>
      <c r="I9" s="148">
        <v>75100000</v>
      </c>
      <c r="J9" s="192">
        <v>78104000.124966398</v>
      </c>
      <c r="K9" s="148" t="s">
        <v>1192</v>
      </c>
      <c r="L9" s="147" t="s">
        <v>102</v>
      </c>
      <c r="M9" s="58" t="s">
        <v>102</v>
      </c>
      <c r="N9" s="147" t="s">
        <v>93</v>
      </c>
      <c r="O9" s="147" t="s">
        <v>279</v>
      </c>
    </row>
    <row r="10" spans="1:15" ht="15.95" customHeight="1" outlineLevel="3" x14ac:dyDescent="0.25">
      <c r="A10" s="193" t="s">
        <v>1277</v>
      </c>
      <c r="B10" s="147" t="s">
        <v>88</v>
      </c>
      <c r="C10" s="147" t="s">
        <v>262</v>
      </c>
      <c r="D10" s="147" t="s">
        <v>1758</v>
      </c>
      <c r="E10" s="147" t="s">
        <v>1759</v>
      </c>
      <c r="F10" s="159">
        <v>44540</v>
      </c>
      <c r="G10" s="159">
        <v>46387</v>
      </c>
      <c r="H10" s="147" t="s">
        <v>89</v>
      </c>
      <c r="I10" s="148">
        <v>600000000</v>
      </c>
      <c r="J10" s="192">
        <v>600000000</v>
      </c>
      <c r="K10" s="148" t="s">
        <v>1192</v>
      </c>
      <c r="L10" s="147" t="s">
        <v>102</v>
      </c>
      <c r="M10" s="58" t="s">
        <v>102</v>
      </c>
      <c r="N10" s="147" t="s">
        <v>93</v>
      </c>
      <c r="O10" s="147" t="s">
        <v>279</v>
      </c>
    </row>
    <row r="11" spans="1:15" ht="15.95" customHeight="1" outlineLevel="3" x14ac:dyDescent="0.25">
      <c r="A11" s="193" t="s">
        <v>1277</v>
      </c>
      <c r="B11" s="147" t="s">
        <v>88</v>
      </c>
      <c r="C11" s="147" t="s">
        <v>262</v>
      </c>
      <c r="D11" s="147" t="s">
        <v>1713</v>
      </c>
      <c r="E11" s="147" t="s">
        <v>1714</v>
      </c>
      <c r="F11" s="159">
        <v>44645</v>
      </c>
      <c r="G11" s="159">
        <v>44649</v>
      </c>
      <c r="H11" s="147" t="s">
        <v>89</v>
      </c>
      <c r="I11" s="148">
        <v>300000000</v>
      </c>
      <c r="J11" s="192">
        <v>300000000</v>
      </c>
      <c r="K11" s="148" t="s">
        <v>1192</v>
      </c>
      <c r="L11" s="147" t="s">
        <v>102</v>
      </c>
      <c r="M11" s="58" t="s">
        <v>102</v>
      </c>
      <c r="N11" s="147" t="s">
        <v>93</v>
      </c>
      <c r="O11" s="147" t="s">
        <v>279</v>
      </c>
    </row>
    <row r="12" spans="1:15" ht="15.95" customHeight="1" outlineLevel="3" x14ac:dyDescent="0.25">
      <c r="A12" s="193" t="s">
        <v>1277</v>
      </c>
      <c r="B12" s="147" t="s">
        <v>88</v>
      </c>
      <c r="C12" s="147" t="s">
        <v>262</v>
      </c>
      <c r="D12" s="147" t="s">
        <v>1717</v>
      </c>
      <c r="E12" s="147" t="s">
        <v>1718</v>
      </c>
      <c r="F12" s="159">
        <v>44552</v>
      </c>
      <c r="G12" s="159">
        <v>45838</v>
      </c>
      <c r="H12" s="147" t="s">
        <v>89</v>
      </c>
      <c r="I12" s="148">
        <v>5000000</v>
      </c>
      <c r="J12" s="192">
        <v>5000000</v>
      </c>
      <c r="K12" s="148" t="s">
        <v>268</v>
      </c>
      <c r="L12" s="147" t="s">
        <v>334</v>
      </c>
      <c r="M12" s="58" t="s">
        <v>152</v>
      </c>
      <c r="N12" s="147" t="s">
        <v>1720</v>
      </c>
      <c r="O12" s="147" t="s">
        <v>279</v>
      </c>
    </row>
    <row r="13" spans="1:15" ht="15.95" customHeight="1" outlineLevel="3" x14ac:dyDescent="0.25">
      <c r="A13" s="193" t="s">
        <v>1277</v>
      </c>
      <c r="B13" s="147" t="s">
        <v>88</v>
      </c>
      <c r="C13" s="147" t="s">
        <v>262</v>
      </c>
      <c r="D13" s="147" t="s">
        <v>1627</v>
      </c>
      <c r="E13" s="147" t="s">
        <v>1628</v>
      </c>
      <c r="F13" s="159">
        <v>44414</v>
      </c>
      <c r="G13" s="159">
        <v>45291</v>
      </c>
      <c r="H13" s="147" t="s">
        <v>89</v>
      </c>
      <c r="I13" s="148">
        <v>500000000</v>
      </c>
      <c r="J13" s="192">
        <v>500000000</v>
      </c>
      <c r="K13" s="148" t="s">
        <v>268</v>
      </c>
      <c r="L13" s="147" t="s">
        <v>334</v>
      </c>
      <c r="M13" s="58" t="s">
        <v>1292</v>
      </c>
      <c r="N13" s="147" t="s">
        <v>635</v>
      </c>
      <c r="O13" s="147" t="s">
        <v>279</v>
      </c>
    </row>
    <row r="14" spans="1:15" s="168" customFormat="1" ht="15.95" customHeight="1" outlineLevel="2" x14ac:dyDescent="0.25">
      <c r="A14" s="190"/>
      <c r="B14" s="189" t="s">
        <v>80</v>
      </c>
      <c r="C14" s="189"/>
      <c r="D14" s="189"/>
      <c r="E14" s="189"/>
      <c r="F14" s="166"/>
      <c r="G14" s="166"/>
      <c r="H14" s="189"/>
      <c r="I14" s="167"/>
      <c r="J14" s="194">
        <f>SUBTOTAL(9,J8:J13)</f>
        <v>1783104000.1249664</v>
      </c>
      <c r="K14" s="167"/>
      <c r="L14" s="189"/>
      <c r="M14" s="179"/>
      <c r="N14" s="189"/>
      <c r="O14" s="189"/>
    </row>
    <row r="15" spans="1:15" ht="15.95" customHeight="1" outlineLevel="3" x14ac:dyDescent="0.25">
      <c r="A15" s="193" t="s">
        <v>1277</v>
      </c>
      <c r="B15" s="147" t="s">
        <v>933</v>
      </c>
      <c r="C15" s="147" t="s">
        <v>262</v>
      </c>
      <c r="D15" s="147" t="s">
        <v>1764</v>
      </c>
      <c r="E15" s="147" t="s">
        <v>1765</v>
      </c>
      <c r="F15" s="159">
        <v>44662</v>
      </c>
      <c r="G15" s="159">
        <v>46934</v>
      </c>
      <c r="H15" s="147" t="s">
        <v>92</v>
      </c>
      <c r="I15" s="148">
        <v>171700000</v>
      </c>
      <c r="J15" s="192">
        <v>178568000.28570881</v>
      </c>
      <c r="K15" s="148" t="s">
        <v>268</v>
      </c>
      <c r="L15" s="147" t="s">
        <v>334</v>
      </c>
      <c r="M15" s="58" t="s">
        <v>152</v>
      </c>
      <c r="N15" s="147" t="s">
        <v>358</v>
      </c>
      <c r="O15" s="147" t="s">
        <v>279</v>
      </c>
    </row>
    <row r="16" spans="1:15" s="168" customFormat="1" ht="15.95" customHeight="1" outlineLevel="2" x14ac:dyDescent="0.25">
      <c r="A16" s="190"/>
      <c r="B16" s="189" t="s">
        <v>1393</v>
      </c>
      <c r="C16" s="189"/>
      <c r="D16" s="189"/>
      <c r="E16" s="189"/>
      <c r="F16" s="166"/>
      <c r="G16" s="166"/>
      <c r="H16" s="189"/>
      <c r="I16" s="167"/>
      <c r="J16" s="194">
        <f>SUBTOTAL(9,J15:J15)</f>
        <v>178568000.28570881</v>
      </c>
      <c r="K16" s="167"/>
      <c r="L16" s="189"/>
      <c r="M16" s="179"/>
      <c r="N16" s="189"/>
      <c r="O16" s="189"/>
    </row>
    <row r="17" spans="1:15" ht="15.95" customHeight="1" outlineLevel="3" x14ac:dyDescent="0.25">
      <c r="A17" s="193" t="s">
        <v>1277</v>
      </c>
      <c r="B17" s="147" t="s">
        <v>1450</v>
      </c>
      <c r="C17" s="147" t="s">
        <v>262</v>
      </c>
      <c r="D17" s="147" t="s">
        <v>1721</v>
      </c>
      <c r="E17" s="147" t="s">
        <v>1722</v>
      </c>
      <c r="F17" s="159">
        <v>44592</v>
      </c>
      <c r="G17" s="159">
        <v>47149</v>
      </c>
      <c r="H17" s="147" t="s">
        <v>89</v>
      </c>
      <c r="I17" s="148">
        <v>1000000000</v>
      </c>
      <c r="J17" s="192">
        <v>1000000000</v>
      </c>
      <c r="K17" s="148" t="s">
        <v>1192</v>
      </c>
      <c r="L17" s="147" t="s">
        <v>102</v>
      </c>
      <c r="M17" s="58" t="s">
        <v>102</v>
      </c>
      <c r="N17" s="147" t="s">
        <v>93</v>
      </c>
      <c r="O17" s="147" t="s">
        <v>1454</v>
      </c>
    </row>
    <row r="18" spans="1:15" ht="15.95" customHeight="1" outlineLevel="3" x14ac:dyDescent="0.25">
      <c r="A18" s="193" t="s">
        <v>1277</v>
      </c>
      <c r="B18" s="147" t="s">
        <v>1450</v>
      </c>
      <c r="C18" s="147" t="s">
        <v>262</v>
      </c>
      <c r="D18" s="147" t="s">
        <v>1459</v>
      </c>
      <c r="E18" s="147" t="s">
        <v>1460</v>
      </c>
      <c r="F18" s="159">
        <v>44390</v>
      </c>
      <c r="G18" s="159">
        <v>46120</v>
      </c>
      <c r="H18" s="147" t="s">
        <v>89</v>
      </c>
      <c r="I18" s="148">
        <v>300000000</v>
      </c>
      <c r="J18" s="192">
        <v>300000000</v>
      </c>
      <c r="K18" s="148" t="s">
        <v>1192</v>
      </c>
      <c r="L18" s="147" t="s">
        <v>102</v>
      </c>
      <c r="M18" s="58" t="s">
        <v>102</v>
      </c>
      <c r="N18" s="147" t="s">
        <v>93</v>
      </c>
      <c r="O18" s="147" t="s">
        <v>1454</v>
      </c>
    </row>
    <row r="19" spans="1:15" ht="15.95" customHeight="1" outlineLevel="3" x14ac:dyDescent="0.25">
      <c r="A19" s="193" t="s">
        <v>1277</v>
      </c>
      <c r="B19" s="147" t="s">
        <v>1450</v>
      </c>
      <c r="C19" s="147" t="s">
        <v>262</v>
      </c>
      <c r="D19" s="147" t="s">
        <v>1457</v>
      </c>
      <c r="E19" s="147" t="s">
        <v>1458</v>
      </c>
      <c r="F19" s="159">
        <v>44390</v>
      </c>
      <c r="G19" s="159">
        <v>55251</v>
      </c>
      <c r="H19" s="147" t="s">
        <v>89</v>
      </c>
      <c r="I19" s="148">
        <v>300000000</v>
      </c>
      <c r="J19" s="192">
        <v>300000000</v>
      </c>
      <c r="K19" s="148" t="s">
        <v>1192</v>
      </c>
      <c r="L19" s="147" t="s">
        <v>102</v>
      </c>
      <c r="M19" s="58" t="s">
        <v>102</v>
      </c>
      <c r="N19" s="147" t="s">
        <v>93</v>
      </c>
      <c r="O19" s="147" t="s">
        <v>1454</v>
      </c>
    </row>
    <row r="20" spans="1:15" ht="15.95" customHeight="1" outlineLevel="3" x14ac:dyDescent="0.25">
      <c r="A20" s="193" t="s">
        <v>1277</v>
      </c>
      <c r="B20" s="147" t="s">
        <v>1450</v>
      </c>
      <c r="C20" s="147" t="s">
        <v>262</v>
      </c>
      <c r="D20" s="147" t="s">
        <v>1451</v>
      </c>
      <c r="E20" s="147" t="s">
        <v>1452</v>
      </c>
      <c r="F20" s="159">
        <v>44390</v>
      </c>
      <c r="G20" s="159">
        <v>47946</v>
      </c>
      <c r="H20" s="147" t="s">
        <v>89</v>
      </c>
      <c r="I20" s="148">
        <v>400000000</v>
      </c>
      <c r="J20" s="192">
        <v>400000000</v>
      </c>
      <c r="K20" s="148" t="s">
        <v>1192</v>
      </c>
      <c r="L20" s="147" t="s">
        <v>102</v>
      </c>
      <c r="M20" s="58" t="s">
        <v>102</v>
      </c>
      <c r="N20" s="147" t="s">
        <v>93</v>
      </c>
      <c r="O20" s="147" t="s">
        <v>1454</v>
      </c>
    </row>
    <row r="21" spans="1:15" ht="15.95" customHeight="1" outlineLevel="3" x14ac:dyDescent="0.25">
      <c r="A21" s="193" t="s">
        <v>1277</v>
      </c>
      <c r="B21" s="147" t="s">
        <v>1450</v>
      </c>
      <c r="C21" s="147" t="s">
        <v>263</v>
      </c>
      <c r="D21" s="147" t="s">
        <v>1629</v>
      </c>
      <c r="E21" s="147" t="s">
        <v>1630</v>
      </c>
      <c r="F21" s="159">
        <v>44390</v>
      </c>
      <c r="G21" s="159">
        <v>44392</v>
      </c>
      <c r="H21" s="147" t="s">
        <v>89</v>
      </c>
      <c r="I21" s="148">
        <v>41660764</v>
      </c>
      <c r="J21" s="192">
        <v>41660764</v>
      </c>
      <c r="K21" s="148" t="s">
        <v>1192</v>
      </c>
      <c r="L21" s="147" t="s">
        <v>102</v>
      </c>
      <c r="M21" s="58" t="s">
        <v>102</v>
      </c>
      <c r="N21" s="147" t="s">
        <v>93</v>
      </c>
      <c r="O21" s="147" t="s">
        <v>1454</v>
      </c>
    </row>
    <row r="22" spans="1:15" s="168" customFormat="1" ht="15.95" customHeight="1" outlineLevel="2" x14ac:dyDescent="0.25">
      <c r="A22" s="190"/>
      <c r="B22" s="189" t="s">
        <v>1621</v>
      </c>
      <c r="C22" s="189"/>
      <c r="D22" s="189"/>
      <c r="E22" s="189"/>
      <c r="F22" s="166"/>
      <c r="G22" s="166"/>
      <c r="H22" s="189"/>
      <c r="I22" s="167"/>
      <c r="J22" s="194">
        <f>SUBTOTAL(9,J17:J21)</f>
        <v>2041660764</v>
      </c>
      <c r="K22" s="167"/>
      <c r="L22" s="189"/>
      <c r="M22" s="179"/>
      <c r="N22" s="189"/>
      <c r="O22" s="189"/>
    </row>
    <row r="23" spans="1:15" ht="15.95" customHeight="1" outlineLevel="3" x14ac:dyDescent="0.25">
      <c r="A23" s="193" t="s">
        <v>1277</v>
      </c>
      <c r="B23" s="147" t="s">
        <v>264</v>
      </c>
      <c r="C23" s="147" t="s">
        <v>263</v>
      </c>
      <c r="D23" s="147" t="s">
        <v>1730</v>
      </c>
      <c r="E23" s="147" t="s">
        <v>1731</v>
      </c>
      <c r="F23" s="159">
        <v>44641</v>
      </c>
      <c r="G23" s="159">
        <v>45006</v>
      </c>
      <c r="H23" s="147" t="s">
        <v>125</v>
      </c>
      <c r="I23" s="148">
        <v>29500000</v>
      </c>
      <c r="J23" s="192">
        <v>4403346.4119189959</v>
      </c>
      <c r="K23" s="148" t="s">
        <v>268</v>
      </c>
      <c r="L23" s="147" t="s">
        <v>334</v>
      </c>
      <c r="M23" s="58" t="s">
        <v>90</v>
      </c>
      <c r="N23" s="147" t="s">
        <v>840</v>
      </c>
      <c r="O23" s="147" t="s">
        <v>284</v>
      </c>
    </row>
    <row r="24" spans="1:15" ht="15.95" customHeight="1" outlineLevel="3" x14ac:dyDescent="0.25">
      <c r="A24" s="193" t="s">
        <v>1277</v>
      </c>
      <c r="B24" s="147" t="s">
        <v>264</v>
      </c>
      <c r="C24" s="147" t="s">
        <v>263</v>
      </c>
      <c r="D24" s="147" t="s">
        <v>1728</v>
      </c>
      <c r="E24" s="147" t="s">
        <v>1729</v>
      </c>
      <c r="F24" s="159">
        <v>44641</v>
      </c>
      <c r="G24" s="159">
        <v>45006</v>
      </c>
      <c r="H24" s="147" t="s">
        <v>125</v>
      </c>
      <c r="I24" s="148">
        <v>13500000</v>
      </c>
      <c r="J24" s="192">
        <v>2015090.7308781845</v>
      </c>
      <c r="K24" s="148" t="s">
        <v>268</v>
      </c>
      <c r="L24" s="147" t="s">
        <v>334</v>
      </c>
      <c r="M24" s="58" t="s">
        <v>90</v>
      </c>
      <c r="N24" s="147" t="s">
        <v>840</v>
      </c>
      <c r="O24" s="147" t="s">
        <v>284</v>
      </c>
    </row>
    <row r="25" spans="1:15" ht="15.95" customHeight="1" outlineLevel="3" x14ac:dyDescent="0.25">
      <c r="A25" s="193" t="s">
        <v>1277</v>
      </c>
      <c r="B25" s="147" t="s">
        <v>264</v>
      </c>
      <c r="C25" s="147" t="s">
        <v>263</v>
      </c>
      <c r="D25" s="147" t="s">
        <v>1724</v>
      </c>
      <c r="E25" s="147" t="s">
        <v>1725</v>
      </c>
      <c r="F25" s="159">
        <v>44641</v>
      </c>
      <c r="G25" s="159">
        <v>45006</v>
      </c>
      <c r="H25" s="147" t="s">
        <v>125</v>
      </c>
      <c r="I25" s="148">
        <v>11100000</v>
      </c>
      <c r="J25" s="192">
        <v>1656852.3787220628</v>
      </c>
      <c r="K25" s="148" t="s">
        <v>268</v>
      </c>
      <c r="L25" s="147" t="s">
        <v>334</v>
      </c>
      <c r="M25" s="58" t="s">
        <v>90</v>
      </c>
      <c r="N25" s="147" t="s">
        <v>840</v>
      </c>
      <c r="O25" s="147" t="s">
        <v>284</v>
      </c>
    </row>
    <row r="26" spans="1:15" ht="15.95" customHeight="1" outlineLevel="3" x14ac:dyDescent="0.25">
      <c r="A26" s="193" t="s">
        <v>1277</v>
      </c>
      <c r="B26" s="147" t="s">
        <v>264</v>
      </c>
      <c r="C26" s="147" t="s">
        <v>263</v>
      </c>
      <c r="D26" s="147" t="s">
        <v>1732</v>
      </c>
      <c r="E26" s="147" t="s">
        <v>1733</v>
      </c>
      <c r="F26" s="159">
        <v>44650</v>
      </c>
      <c r="G26" s="159">
        <v>45746</v>
      </c>
      <c r="H26" s="147" t="s">
        <v>125</v>
      </c>
      <c r="I26" s="148">
        <v>1000000000</v>
      </c>
      <c r="J26" s="192">
        <v>149265980.06505069</v>
      </c>
      <c r="K26" s="148" t="s">
        <v>268</v>
      </c>
      <c r="L26" s="147" t="s">
        <v>334</v>
      </c>
      <c r="M26" s="58" t="s">
        <v>1507</v>
      </c>
      <c r="N26" s="147" t="s">
        <v>1735</v>
      </c>
      <c r="O26" s="147" t="s">
        <v>284</v>
      </c>
    </row>
    <row r="27" spans="1:15" s="168" customFormat="1" ht="15.95" customHeight="1" outlineLevel="2" x14ac:dyDescent="0.25">
      <c r="A27" s="190"/>
      <c r="B27" s="189" t="s">
        <v>1392</v>
      </c>
      <c r="C27" s="189"/>
      <c r="D27" s="189"/>
      <c r="E27" s="189"/>
      <c r="F27" s="166"/>
      <c r="G27" s="166"/>
      <c r="H27" s="189"/>
      <c r="I27" s="167"/>
      <c r="J27" s="194">
        <f>SUBTOTAL(9,J23:J26)</f>
        <v>157341269.58656994</v>
      </c>
      <c r="K27" s="167"/>
      <c r="L27" s="189"/>
      <c r="M27" s="179"/>
      <c r="N27" s="189"/>
      <c r="O27" s="189"/>
    </row>
    <row r="28" spans="1:15" ht="15.95" customHeight="1" outlineLevel="3" x14ac:dyDescent="0.25">
      <c r="A28" s="193" t="s">
        <v>1277</v>
      </c>
      <c r="B28" s="147" t="s">
        <v>1767</v>
      </c>
      <c r="C28" s="147" t="s">
        <v>262</v>
      </c>
      <c r="D28" s="147" t="s">
        <v>1768</v>
      </c>
      <c r="E28" s="147" t="s">
        <v>1769</v>
      </c>
      <c r="F28" s="159">
        <v>44734</v>
      </c>
      <c r="G28" s="159">
        <v>44742</v>
      </c>
      <c r="H28" s="147" t="s">
        <v>125</v>
      </c>
      <c r="I28" s="148">
        <v>15000000000</v>
      </c>
      <c r="J28" s="192">
        <v>2238989700.9757605</v>
      </c>
      <c r="K28" s="148" t="s">
        <v>1192</v>
      </c>
      <c r="L28" s="147" t="s">
        <v>102</v>
      </c>
      <c r="M28" s="58" t="s">
        <v>102</v>
      </c>
      <c r="N28" s="147" t="s">
        <v>93</v>
      </c>
      <c r="O28" s="147" t="s">
        <v>470</v>
      </c>
    </row>
    <row r="29" spans="1:15" s="168" customFormat="1" ht="15.95" customHeight="1" outlineLevel="2" x14ac:dyDescent="0.25">
      <c r="A29" s="190"/>
      <c r="B29" s="189" t="s">
        <v>1799</v>
      </c>
      <c r="C29" s="189"/>
      <c r="D29" s="189"/>
      <c r="E29" s="189"/>
      <c r="F29" s="166"/>
      <c r="G29" s="166"/>
      <c r="H29" s="189"/>
      <c r="I29" s="167"/>
      <c r="J29" s="194">
        <f>SUBTOTAL(9,J28:J28)</f>
        <v>2238989700.9757605</v>
      </c>
      <c r="K29" s="167"/>
      <c r="L29" s="189"/>
      <c r="M29" s="179"/>
      <c r="N29" s="189"/>
      <c r="O29" s="189"/>
    </row>
    <row r="30" spans="1:15" ht="15.95" customHeight="1" outlineLevel="3" x14ac:dyDescent="0.25">
      <c r="A30" s="193" t="s">
        <v>1277</v>
      </c>
      <c r="B30" s="147" t="s">
        <v>798</v>
      </c>
      <c r="C30" s="147" t="s">
        <v>262</v>
      </c>
      <c r="D30" s="147" t="s">
        <v>1631</v>
      </c>
      <c r="E30" s="147" t="s">
        <v>1184</v>
      </c>
      <c r="F30" s="159">
        <v>44405</v>
      </c>
      <c r="G30" s="159">
        <v>44439</v>
      </c>
      <c r="H30" s="147" t="s">
        <v>89</v>
      </c>
      <c r="I30" s="148">
        <v>215000000</v>
      </c>
      <c r="J30" s="192">
        <v>215000000</v>
      </c>
      <c r="K30" s="148" t="s">
        <v>1192</v>
      </c>
      <c r="L30" s="147" t="s">
        <v>102</v>
      </c>
      <c r="M30" s="58" t="s">
        <v>102</v>
      </c>
      <c r="N30" s="147" t="s">
        <v>93</v>
      </c>
      <c r="O30" s="147" t="s">
        <v>470</v>
      </c>
    </row>
    <row r="31" spans="1:15" ht="15.95" customHeight="1" outlineLevel="3" x14ac:dyDescent="0.25">
      <c r="A31" s="193" t="s">
        <v>1277</v>
      </c>
      <c r="B31" s="147" t="s">
        <v>798</v>
      </c>
      <c r="C31" s="147" t="s">
        <v>262</v>
      </c>
      <c r="D31" s="147" t="s">
        <v>1667</v>
      </c>
      <c r="E31" s="147" t="s">
        <v>1668</v>
      </c>
      <c r="F31" s="159">
        <v>44543</v>
      </c>
      <c r="G31" s="159">
        <v>44561</v>
      </c>
      <c r="H31" s="147" t="s">
        <v>89</v>
      </c>
      <c r="I31" s="148">
        <v>420000000</v>
      </c>
      <c r="J31" s="192">
        <v>420000000</v>
      </c>
      <c r="K31" s="148" t="s">
        <v>1192</v>
      </c>
      <c r="L31" s="147" t="s">
        <v>102</v>
      </c>
      <c r="M31" s="58" t="s">
        <v>102</v>
      </c>
      <c r="N31" s="147" t="s">
        <v>93</v>
      </c>
      <c r="O31" s="147" t="s">
        <v>470</v>
      </c>
    </row>
    <row r="32" spans="1:15" ht="15.95" customHeight="1" outlineLevel="3" x14ac:dyDescent="0.25">
      <c r="A32" s="193" t="s">
        <v>1277</v>
      </c>
      <c r="B32" s="147" t="s">
        <v>798</v>
      </c>
      <c r="C32" s="147" t="s">
        <v>262</v>
      </c>
      <c r="D32" s="147" t="s">
        <v>1670</v>
      </c>
      <c r="E32" s="147" t="s">
        <v>1671</v>
      </c>
      <c r="F32" s="159">
        <v>44496</v>
      </c>
      <c r="G32" s="159">
        <v>44530</v>
      </c>
      <c r="H32" s="147" t="s">
        <v>89</v>
      </c>
      <c r="I32" s="148">
        <v>245000000</v>
      </c>
      <c r="J32" s="192">
        <v>245000000</v>
      </c>
      <c r="K32" s="148" t="s">
        <v>1192</v>
      </c>
      <c r="L32" s="147" t="s">
        <v>102</v>
      </c>
      <c r="M32" s="58" t="s">
        <v>102</v>
      </c>
      <c r="N32" s="147" t="s">
        <v>93</v>
      </c>
      <c r="O32" s="147" t="s">
        <v>470</v>
      </c>
    </row>
    <row r="33" spans="1:15" ht="15.95" customHeight="1" outlineLevel="3" x14ac:dyDescent="0.25">
      <c r="A33" s="193" t="s">
        <v>1277</v>
      </c>
      <c r="B33" s="147" t="s">
        <v>798</v>
      </c>
      <c r="C33" s="147" t="s">
        <v>262</v>
      </c>
      <c r="D33" s="147" t="s">
        <v>1673</v>
      </c>
      <c r="E33" s="147" t="s">
        <v>1674</v>
      </c>
      <c r="F33" s="159">
        <v>44496</v>
      </c>
      <c r="G33" s="159">
        <v>44530</v>
      </c>
      <c r="H33" s="147" t="s">
        <v>89</v>
      </c>
      <c r="I33" s="148">
        <v>260000000</v>
      </c>
      <c r="J33" s="192">
        <v>260000000</v>
      </c>
      <c r="K33" s="148" t="s">
        <v>1192</v>
      </c>
      <c r="L33" s="147" t="s">
        <v>102</v>
      </c>
      <c r="M33" s="58" t="s">
        <v>102</v>
      </c>
      <c r="N33" s="147" t="s">
        <v>93</v>
      </c>
      <c r="O33" s="147" t="s">
        <v>470</v>
      </c>
    </row>
    <row r="34" spans="1:15" s="168" customFormat="1" ht="15.95" customHeight="1" outlineLevel="2" x14ac:dyDescent="0.25">
      <c r="A34" s="190"/>
      <c r="B34" s="189" t="s">
        <v>879</v>
      </c>
      <c r="C34" s="189"/>
      <c r="D34" s="189"/>
      <c r="E34" s="189"/>
      <c r="F34" s="166"/>
      <c r="G34" s="166"/>
      <c r="H34" s="189"/>
      <c r="I34" s="167"/>
      <c r="J34" s="194">
        <f>SUBTOTAL(9,J30:J33)</f>
        <v>1140000000</v>
      </c>
      <c r="K34" s="167"/>
      <c r="L34" s="189"/>
      <c r="M34" s="179"/>
      <c r="N34" s="189"/>
      <c r="O34" s="189"/>
    </row>
    <row r="35" spans="1:15" ht="15.95" customHeight="1" outlineLevel="3" x14ac:dyDescent="0.25">
      <c r="A35" s="193" t="s">
        <v>1277</v>
      </c>
      <c r="B35" s="147" t="s">
        <v>1771</v>
      </c>
      <c r="C35" s="147" t="s">
        <v>262</v>
      </c>
      <c r="D35" s="147" t="s">
        <v>1772</v>
      </c>
      <c r="E35" s="147" t="s">
        <v>1773</v>
      </c>
      <c r="F35" s="159">
        <v>44676</v>
      </c>
      <c r="G35" s="159">
        <v>44742</v>
      </c>
      <c r="H35" s="147" t="s">
        <v>92</v>
      </c>
      <c r="I35" s="148">
        <v>50000000</v>
      </c>
      <c r="J35" s="192">
        <v>52000000.0832</v>
      </c>
      <c r="K35" s="148" t="s">
        <v>1192</v>
      </c>
      <c r="L35" s="147" t="s">
        <v>102</v>
      </c>
      <c r="M35" s="58" t="s">
        <v>102</v>
      </c>
      <c r="N35" s="147" t="s">
        <v>93</v>
      </c>
      <c r="O35" s="147" t="s">
        <v>279</v>
      </c>
    </row>
    <row r="36" spans="1:15" s="168" customFormat="1" ht="15.95" customHeight="1" outlineLevel="2" x14ac:dyDescent="0.25">
      <c r="A36" s="190"/>
      <c r="B36" s="189" t="s">
        <v>1800</v>
      </c>
      <c r="C36" s="189"/>
      <c r="D36" s="189"/>
      <c r="E36" s="189"/>
      <c r="F36" s="166"/>
      <c r="G36" s="166"/>
      <c r="H36" s="189"/>
      <c r="I36" s="167"/>
      <c r="J36" s="194">
        <f>SUBTOTAL(9,J35:J35)</f>
        <v>52000000.0832</v>
      </c>
      <c r="K36" s="167"/>
      <c r="L36" s="189"/>
      <c r="M36" s="179"/>
      <c r="N36" s="189"/>
      <c r="O36" s="189"/>
    </row>
    <row r="37" spans="1:15" ht="15.95" customHeight="1" outlineLevel="3" x14ac:dyDescent="0.25">
      <c r="A37" s="193" t="s">
        <v>1277</v>
      </c>
      <c r="B37" s="147" t="s">
        <v>1675</v>
      </c>
      <c r="C37" s="147" t="s">
        <v>262</v>
      </c>
      <c r="D37" s="147" t="s">
        <v>1680</v>
      </c>
      <c r="E37" s="147" t="s">
        <v>1705</v>
      </c>
      <c r="F37" s="159">
        <v>44558</v>
      </c>
      <c r="G37" s="159">
        <v>44617</v>
      </c>
      <c r="H37" s="147" t="s">
        <v>89</v>
      </c>
      <c r="I37" s="148">
        <v>490000000</v>
      </c>
      <c r="J37" s="192">
        <v>490000000</v>
      </c>
      <c r="K37" s="148" t="s">
        <v>1192</v>
      </c>
      <c r="L37" s="147" t="s">
        <v>102</v>
      </c>
      <c r="M37" s="58" t="s">
        <v>102</v>
      </c>
      <c r="N37" s="147" t="s">
        <v>93</v>
      </c>
      <c r="O37" s="147" t="s">
        <v>470</v>
      </c>
    </row>
    <row r="38" spans="1:15" ht="15.95" customHeight="1" outlineLevel="3" x14ac:dyDescent="0.25">
      <c r="A38" s="193" t="s">
        <v>1277</v>
      </c>
      <c r="B38" s="147" t="s">
        <v>1675</v>
      </c>
      <c r="C38" s="147" t="s">
        <v>262</v>
      </c>
      <c r="D38" s="147" t="s">
        <v>1676</v>
      </c>
      <c r="E38" s="147" t="s">
        <v>1704</v>
      </c>
      <c r="F38" s="159">
        <v>44558</v>
      </c>
      <c r="G38" s="159">
        <v>44617</v>
      </c>
      <c r="H38" s="147" t="s">
        <v>89</v>
      </c>
      <c r="I38" s="148">
        <v>110000000</v>
      </c>
      <c r="J38" s="192">
        <v>110000000</v>
      </c>
      <c r="K38" s="148" t="s">
        <v>1192</v>
      </c>
      <c r="L38" s="147" t="s">
        <v>102</v>
      </c>
      <c r="M38" s="58" t="s">
        <v>102</v>
      </c>
      <c r="N38" s="147" t="s">
        <v>93</v>
      </c>
      <c r="O38" s="147" t="s">
        <v>470</v>
      </c>
    </row>
    <row r="39" spans="1:15" s="168" customFormat="1" ht="15.95" customHeight="1" outlineLevel="2" x14ac:dyDescent="0.25">
      <c r="A39" s="190"/>
      <c r="B39" s="189" t="s">
        <v>1708</v>
      </c>
      <c r="C39" s="189"/>
      <c r="D39" s="189"/>
      <c r="E39" s="189"/>
      <c r="F39" s="166"/>
      <c r="G39" s="166"/>
      <c r="H39" s="189"/>
      <c r="I39" s="167"/>
      <c r="J39" s="194">
        <f>SUBTOTAL(9,J37:J38)</f>
        <v>600000000</v>
      </c>
      <c r="K39" s="167"/>
      <c r="L39" s="189"/>
      <c r="M39" s="179"/>
      <c r="N39" s="189"/>
      <c r="O39" s="189"/>
    </row>
    <row r="40" spans="1:15" ht="15.95" customHeight="1" outlineLevel="3" x14ac:dyDescent="0.25">
      <c r="A40" s="193" t="s">
        <v>1277</v>
      </c>
      <c r="B40" s="147" t="s">
        <v>151</v>
      </c>
      <c r="C40" s="147" t="s">
        <v>263</v>
      </c>
      <c r="D40" s="147" t="s">
        <v>1779</v>
      </c>
      <c r="E40" s="147" t="s">
        <v>1780</v>
      </c>
      <c r="F40" s="159">
        <v>44529</v>
      </c>
      <c r="G40" s="159">
        <v>46142</v>
      </c>
      <c r="H40" s="147" t="s">
        <v>89</v>
      </c>
      <c r="I40" s="148">
        <v>24775000</v>
      </c>
      <c r="J40" s="192">
        <v>24775000</v>
      </c>
      <c r="K40" s="148" t="s">
        <v>268</v>
      </c>
      <c r="L40" s="147" t="s">
        <v>334</v>
      </c>
      <c r="M40" s="58" t="s">
        <v>96</v>
      </c>
      <c r="N40" s="147" t="s">
        <v>120</v>
      </c>
      <c r="O40" s="147" t="s">
        <v>279</v>
      </c>
    </row>
    <row r="41" spans="1:15" ht="15.95" customHeight="1" outlineLevel="3" x14ac:dyDescent="0.25">
      <c r="A41" s="193" t="s">
        <v>1277</v>
      </c>
      <c r="B41" s="147" t="s">
        <v>151</v>
      </c>
      <c r="C41" s="147" t="s">
        <v>263</v>
      </c>
      <c r="D41" s="147" t="s">
        <v>1632</v>
      </c>
      <c r="E41" s="147" t="s">
        <v>1633</v>
      </c>
      <c r="F41" s="159">
        <v>44419</v>
      </c>
      <c r="G41" s="159">
        <v>46142</v>
      </c>
      <c r="H41" s="147" t="s">
        <v>89</v>
      </c>
      <c r="I41" s="148">
        <v>29987500</v>
      </c>
      <c r="J41" s="192">
        <v>29987500</v>
      </c>
      <c r="K41" s="148" t="s">
        <v>268</v>
      </c>
      <c r="L41" s="147" t="s">
        <v>334</v>
      </c>
      <c r="M41" s="58" t="s">
        <v>96</v>
      </c>
      <c r="N41" s="147" t="s">
        <v>120</v>
      </c>
      <c r="O41" s="147" t="s">
        <v>279</v>
      </c>
    </row>
    <row r="42" spans="1:15" ht="15.95" customHeight="1" outlineLevel="3" x14ac:dyDescent="0.25">
      <c r="A42" s="193" t="s">
        <v>1277</v>
      </c>
      <c r="B42" s="147" t="s">
        <v>151</v>
      </c>
      <c r="C42" s="147" t="s">
        <v>262</v>
      </c>
      <c r="D42" s="147" t="s">
        <v>1702</v>
      </c>
      <c r="E42" s="147" t="s">
        <v>1703</v>
      </c>
      <c r="F42" s="159">
        <v>44553</v>
      </c>
      <c r="G42" s="159">
        <v>46752</v>
      </c>
      <c r="H42" s="147" t="s">
        <v>89</v>
      </c>
      <c r="I42" s="148">
        <v>195000000</v>
      </c>
      <c r="J42" s="192">
        <v>195000000</v>
      </c>
      <c r="K42" s="148" t="s">
        <v>268</v>
      </c>
      <c r="L42" s="147" t="s">
        <v>334</v>
      </c>
      <c r="M42" s="58" t="s">
        <v>246</v>
      </c>
      <c r="N42" s="147" t="s">
        <v>109</v>
      </c>
      <c r="O42" s="147" t="s">
        <v>279</v>
      </c>
    </row>
    <row r="43" spans="1:15" s="168" customFormat="1" ht="15.95" customHeight="1" outlineLevel="2" x14ac:dyDescent="0.25">
      <c r="A43" s="190"/>
      <c r="B43" s="189" t="s">
        <v>1397</v>
      </c>
      <c r="C43" s="189"/>
      <c r="D43" s="189"/>
      <c r="E43" s="189"/>
      <c r="F43" s="166"/>
      <c r="G43" s="166"/>
      <c r="H43" s="189"/>
      <c r="I43" s="167"/>
      <c r="J43" s="194">
        <f>SUBTOTAL(9,J40:J42)</f>
        <v>249762500</v>
      </c>
      <c r="K43" s="167"/>
      <c r="L43" s="189"/>
      <c r="M43" s="179"/>
      <c r="N43" s="189"/>
      <c r="O43" s="189"/>
    </row>
    <row r="44" spans="1:15" ht="15.95" customHeight="1" outlineLevel="3" x14ac:dyDescent="0.25">
      <c r="A44" s="193" t="s">
        <v>1277</v>
      </c>
      <c r="B44" s="147" t="s">
        <v>153</v>
      </c>
      <c r="C44" s="147" t="s">
        <v>262</v>
      </c>
      <c r="D44" s="147" t="s">
        <v>1634</v>
      </c>
      <c r="E44" s="147" t="s">
        <v>1633</v>
      </c>
      <c r="F44" s="159">
        <v>44419</v>
      </c>
      <c r="G44" s="159">
        <v>46142</v>
      </c>
      <c r="H44" s="147" t="s">
        <v>86</v>
      </c>
      <c r="I44" s="148">
        <v>69300000</v>
      </c>
      <c r="J44" s="192">
        <v>92015154.590571672</v>
      </c>
      <c r="K44" s="148" t="s">
        <v>268</v>
      </c>
      <c r="L44" s="147" t="s">
        <v>334</v>
      </c>
      <c r="M44" s="58" t="s">
        <v>96</v>
      </c>
      <c r="N44" s="147" t="s">
        <v>120</v>
      </c>
      <c r="O44" s="147" t="s">
        <v>279</v>
      </c>
    </row>
    <row r="45" spans="1:15" s="168" customFormat="1" ht="15.95" customHeight="1" outlineLevel="2" x14ac:dyDescent="0.25">
      <c r="A45" s="190"/>
      <c r="B45" s="189" t="s">
        <v>82</v>
      </c>
      <c r="C45" s="189"/>
      <c r="D45" s="189"/>
      <c r="E45" s="189"/>
      <c r="F45" s="166"/>
      <c r="G45" s="166"/>
      <c r="H45" s="189"/>
      <c r="I45" s="167"/>
      <c r="J45" s="194">
        <f>SUBTOTAL(9,J44:J44)</f>
        <v>92015154.590571672</v>
      </c>
      <c r="K45" s="167"/>
      <c r="L45" s="189"/>
      <c r="M45" s="179"/>
      <c r="N45" s="189"/>
      <c r="O45" s="189"/>
    </row>
    <row r="46" spans="1:15" ht="15.95" customHeight="1" outlineLevel="3" x14ac:dyDescent="0.25">
      <c r="A46" s="193" t="s">
        <v>1277</v>
      </c>
      <c r="B46" s="147" t="s">
        <v>159</v>
      </c>
      <c r="C46" s="147" t="s">
        <v>262</v>
      </c>
      <c r="D46" s="147" t="s">
        <v>1740</v>
      </c>
      <c r="E46" s="147" t="s">
        <v>1741</v>
      </c>
      <c r="F46" s="159">
        <v>44641</v>
      </c>
      <c r="G46" s="159">
        <v>46112</v>
      </c>
      <c r="H46" s="147" t="s">
        <v>89</v>
      </c>
      <c r="I46" s="148">
        <v>180000000</v>
      </c>
      <c r="J46" s="192">
        <v>180000000</v>
      </c>
      <c r="K46" s="148" t="s">
        <v>268</v>
      </c>
      <c r="L46" s="147" t="s">
        <v>334</v>
      </c>
      <c r="M46" s="58" t="s">
        <v>246</v>
      </c>
      <c r="N46" s="147" t="s">
        <v>109</v>
      </c>
      <c r="O46" s="147" t="s">
        <v>279</v>
      </c>
    </row>
    <row r="47" spans="1:15" ht="15.95" customHeight="1" outlineLevel="3" x14ac:dyDescent="0.25">
      <c r="A47" s="193" t="s">
        <v>1277</v>
      </c>
      <c r="B47" s="147" t="s">
        <v>159</v>
      </c>
      <c r="C47" s="147" t="s">
        <v>262</v>
      </c>
      <c r="D47" s="147" t="s">
        <v>1688</v>
      </c>
      <c r="E47" s="147" t="s">
        <v>1689</v>
      </c>
      <c r="F47" s="159">
        <v>44550</v>
      </c>
      <c r="G47" s="159">
        <v>44985</v>
      </c>
      <c r="H47" s="147" t="s">
        <v>89</v>
      </c>
      <c r="I47" s="148">
        <v>70000000</v>
      </c>
      <c r="J47" s="192">
        <v>70000000</v>
      </c>
      <c r="K47" s="148" t="s">
        <v>268</v>
      </c>
      <c r="L47" s="147" t="s">
        <v>334</v>
      </c>
      <c r="M47" s="58" t="s">
        <v>1292</v>
      </c>
      <c r="N47" s="147" t="s">
        <v>635</v>
      </c>
      <c r="O47" s="147" t="s">
        <v>279</v>
      </c>
    </row>
    <row r="48" spans="1:15" ht="15.95" customHeight="1" outlineLevel="3" x14ac:dyDescent="0.25">
      <c r="A48" s="193" t="s">
        <v>1277</v>
      </c>
      <c r="B48" s="147" t="s">
        <v>159</v>
      </c>
      <c r="C48" s="147" t="s">
        <v>262</v>
      </c>
      <c r="D48" s="147" t="s">
        <v>1684</v>
      </c>
      <c r="E48" s="147" t="s">
        <v>1685</v>
      </c>
      <c r="F48" s="159">
        <v>44550</v>
      </c>
      <c r="G48" s="159">
        <v>44985</v>
      </c>
      <c r="H48" s="147" t="s">
        <v>89</v>
      </c>
      <c r="I48" s="148">
        <v>2500000</v>
      </c>
      <c r="J48" s="192">
        <v>2500000</v>
      </c>
      <c r="K48" s="148" t="s">
        <v>268</v>
      </c>
      <c r="L48" s="147" t="s">
        <v>334</v>
      </c>
      <c r="M48" s="58" t="s">
        <v>1292</v>
      </c>
      <c r="N48" s="147" t="s">
        <v>635</v>
      </c>
      <c r="O48" s="147" t="s">
        <v>279</v>
      </c>
    </row>
    <row r="49" spans="1:15" s="168" customFormat="1" ht="15.95" customHeight="1" outlineLevel="2" x14ac:dyDescent="0.25">
      <c r="A49" s="190"/>
      <c r="B49" s="189" t="s">
        <v>1398</v>
      </c>
      <c r="C49" s="189"/>
      <c r="D49" s="189"/>
      <c r="E49" s="189"/>
      <c r="F49" s="166"/>
      <c r="G49" s="166"/>
      <c r="H49" s="189"/>
      <c r="I49" s="167"/>
      <c r="J49" s="194">
        <f>SUBTOTAL(9,J46:J48)</f>
        <v>252500000</v>
      </c>
      <c r="K49" s="167"/>
      <c r="L49" s="189"/>
      <c r="M49" s="179"/>
      <c r="N49" s="189"/>
      <c r="O49" s="189"/>
    </row>
    <row r="50" spans="1:15" ht="15.95" customHeight="1" outlineLevel="3" x14ac:dyDescent="0.25">
      <c r="A50" s="193" t="s">
        <v>1277</v>
      </c>
      <c r="B50" s="147" t="s">
        <v>21</v>
      </c>
      <c r="C50" s="147" t="s">
        <v>262</v>
      </c>
      <c r="D50" s="147" t="s">
        <v>1690</v>
      </c>
      <c r="E50" s="147" t="s">
        <v>1743</v>
      </c>
      <c r="F50" s="159">
        <v>44490</v>
      </c>
      <c r="G50" s="159">
        <v>44650</v>
      </c>
      <c r="H50" s="147" t="s">
        <v>89</v>
      </c>
      <c r="I50" s="148">
        <v>761500000</v>
      </c>
      <c r="J50" s="192">
        <v>761500000</v>
      </c>
      <c r="K50" s="148" t="s">
        <v>1192</v>
      </c>
      <c r="L50" s="147" t="s">
        <v>471</v>
      </c>
      <c r="M50" s="58" t="s">
        <v>102</v>
      </c>
      <c r="N50" s="147" t="s">
        <v>93</v>
      </c>
      <c r="O50" s="147" t="s">
        <v>279</v>
      </c>
    </row>
    <row r="51" spans="1:15" ht="15.95" customHeight="1" outlineLevel="3" x14ac:dyDescent="0.25">
      <c r="A51" s="193" t="s">
        <v>1277</v>
      </c>
      <c r="B51" s="147" t="s">
        <v>21</v>
      </c>
      <c r="C51" s="147" t="s">
        <v>262</v>
      </c>
      <c r="D51" s="147" t="s">
        <v>1784</v>
      </c>
      <c r="E51" s="147" t="s">
        <v>1743</v>
      </c>
      <c r="F51" s="159">
        <v>44695</v>
      </c>
      <c r="G51" s="159">
        <v>44742</v>
      </c>
      <c r="H51" s="147" t="s">
        <v>89</v>
      </c>
      <c r="I51" s="148">
        <v>70000000</v>
      </c>
      <c r="J51" s="192">
        <v>70000000</v>
      </c>
      <c r="K51" s="148" t="s">
        <v>1192</v>
      </c>
      <c r="L51" s="147" t="s">
        <v>471</v>
      </c>
      <c r="M51" s="58" t="s">
        <v>102</v>
      </c>
      <c r="N51" s="147" t="s">
        <v>93</v>
      </c>
      <c r="O51" s="147" t="s">
        <v>279</v>
      </c>
    </row>
    <row r="52" spans="1:15" ht="15.95" customHeight="1" outlineLevel="3" x14ac:dyDescent="0.25">
      <c r="A52" s="193" t="s">
        <v>1277</v>
      </c>
      <c r="B52" s="147" t="s">
        <v>21</v>
      </c>
      <c r="C52" s="147" t="s">
        <v>262</v>
      </c>
      <c r="D52" s="147" t="s">
        <v>1781</v>
      </c>
      <c r="E52" s="147" t="s">
        <v>1782</v>
      </c>
      <c r="F52" s="159">
        <v>44672</v>
      </c>
      <c r="G52" s="159">
        <v>45046</v>
      </c>
      <c r="H52" s="147" t="s">
        <v>89</v>
      </c>
      <c r="I52" s="148">
        <v>50000000</v>
      </c>
      <c r="J52" s="192">
        <v>50000000</v>
      </c>
      <c r="K52" s="148" t="s">
        <v>1192</v>
      </c>
      <c r="L52" s="147" t="s">
        <v>471</v>
      </c>
      <c r="M52" s="58" t="s">
        <v>102</v>
      </c>
      <c r="N52" s="147" t="s">
        <v>93</v>
      </c>
      <c r="O52" s="147" t="s">
        <v>279</v>
      </c>
    </row>
    <row r="53" spans="1:15" s="168" customFormat="1" ht="15.95" customHeight="1" outlineLevel="2" x14ac:dyDescent="0.25">
      <c r="A53" s="190"/>
      <c r="B53" s="189" t="s">
        <v>343</v>
      </c>
      <c r="C53" s="189"/>
      <c r="D53" s="189"/>
      <c r="E53" s="189"/>
      <c r="F53" s="166"/>
      <c r="G53" s="166"/>
      <c r="H53" s="189"/>
      <c r="I53" s="167"/>
      <c r="J53" s="194">
        <f>SUBTOTAL(9,J50:J52)</f>
        <v>881500000</v>
      </c>
      <c r="K53" s="167"/>
      <c r="L53" s="189"/>
      <c r="M53" s="179"/>
      <c r="N53" s="189"/>
      <c r="O53" s="189"/>
    </row>
    <row r="54" spans="1:15" ht="15.95" customHeight="1" outlineLevel="3" x14ac:dyDescent="0.25">
      <c r="A54" s="193" t="s">
        <v>1277</v>
      </c>
      <c r="B54" s="147" t="s">
        <v>175</v>
      </c>
      <c r="C54" s="147" t="s">
        <v>263</v>
      </c>
      <c r="D54" s="147" t="s">
        <v>1751</v>
      </c>
      <c r="E54" s="147" t="s">
        <v>1744</v>
      </c>
      <c r="F54" s="159">
        <v>44439</v>
      </c>
      <c r="G54" s="159">
        <v>47118</v>
      </c>
      <c r="H54" s="147" t="s">
        <v>91</v>
      </c>
      <c r="I54" s="148">
        <v>312000000</v>
      </c>
      <c r="J54" s="192">
        <v>2287977.1200610148</v>
      </c>
      <c r="K54" s="148" t="s">
        <v>268</v>
      </c>
      <c r="L54" s="147" t="s">
        <v>334</v>
      </c>
      <c r="M54" s="58" t="s">
        <v>96</v>
      </c>
      <c r="N54" s="147" t="s">
        <v>93</v>
      </c>
      <c r="O54" s="147" t="s">
        <v>284</v>
      </c>
    </row>
    <row r="55" spans="1:15" ht="15.95" customHeight="1" outlineLevel="3" x14ac:dyDescent="0.25">
      <c r="A55" s="193" t="s">
        <v>1277</v>
      </c>
      <c r="B55" s="147" t="s">
        <v>175</v>
      </c>
      <c r="C55" s="147" t="s">
        <v>263</v>
      </c>
      <c r="D55" s="147" t="s">
        <v>1745</v>
      </c>
      <c r="E55" s="147" t="s">
        <v>1746</v>
      </c>
      <c r="F55" s="159">
        <v>44439</v>
      </c>
      <c r="G55" s="159">
        <v>44439</v>
      </c>
      <c r="H55" s="147" t="s">
        <v>91</v>
      </c>
      <c r="I55" s="148">
        <v>3445000000</v>
      </c>
      <c r="J55" s="192">
        <v>25263080.700673703</v>
      </c>
      <c r="K55" s="148" t="s">
        <v>268</v>
      </c>
      <c r="L55" s="147" t="s">
        <v>334</v>
      </c>
      <c r="M55" s="58" t="s">
        <v>143</v>
      </c>
      <c r="N55" s="147" t="s">
        <v>120</v>
      </c>
      <c r="O55" s="147" t="s">
        <v>284</v>
      </c>
    </row>
    <row r="56" spans="1:15" s="168" customFormat="1" ht="15.95" customHeight="1" outlineLevel="2" x14ac:dyDescent="0.25">
      <c r="A56" s="190"/>
      <c r="B56" s="189" t="s">
        <v>83</v>
      </c>
      <c r="C56" s="189"/>
      <c r="D56" s="189"/>
      <c r="E56" s="189"/>
      <c r="F56" s="166"/>
      <c r="G56" s="166"/>
      <c r="H56" s="189"/>
      <c r="I56" s="167"/>
      <c r="J56" s="194">
        <f>SUBTOTAL(9,J54:J55)</f>
        <v>27551057.820734717</v>
      </c>
      <c r="K56" s="167"/>
      <c r="L56" s="189"/>
      <c r="M56" s="179"/>
      <c r="N56" s="189"/>
      <c r="O56" s="189"/>
    </row>
    <row r="57" spans="1:15" ht="15.95" customHeight="1" outlineLevel="3" x14ac:dyDescent="0.25">
      <c r="A57" s="193" t="s">
        <v>1277</v>
      </c>
      <c r="B57" s="147" t="s">
        <v>193</v>
      </c>
      <c r="C57" s="147" t="s">
        <v>262</v>
      </c>
      <c r="D57" s="147" t="s">
        <v>1787</v>
      </c>
      <c r="E57" s="147" t="s">
        <v>1788</v>
      </c>
      <c r="F57" s="159">
        <v>44727</v>
      </c>
      <c r="G57" s="159">
        <v>46387</v>
      </c>
      <c r="H57" s="147" t="s">
        <v>89</v>
      </c>
      <c r="I57" s="148">
        <v>72000000</v>
      </c>
      <c r="J57" s="192">
        <v>72000000</v>
      </c>
      <c r="K57" s="148" t="s">
        <v>268</v>
      </c>
      <c r="L57" s="147" t="s">
        <v>334</v>
      </c>
      <c r="M57" s="58" t="s">
        <v>246</v>
      </c>
      <c r="N57" s="147" t="s">
        <v>109</v>
      </c>
      <c r="O57" s="147" t="s">
        <v>279</v>
      </c>
    </row>
    <row r="58" spans="1:15" s="168" customFormat="1" ht="15.95" customHeight="1" outlineLevel="2" x14ac:dyDescent="0.25">
      <c r="A58" s="190"/>
      <c r="B58" s="189" t="s">
        <v>1405</v>
      </c>
      <c r="C58" s="189"/>
      <c r="D58" s="189"/>
      <c r="E58" s="189"/>
      <c r="F58" s="166"/>
      <c r="G58" s="166"/>
      <c r="H58" s="189"/>
      <c r="I58" s="167"/>
      <c r="J58" s="194">
        <f>SUBTOTAL(9,J57:J57)</f>
        <v>72000000</v>
      </c>
      <c r="K58" s="167"/>
      <c r="L58" s="189"/>
      <c r="M58" s="179"/>
      <c r="N58" s="189"/>
      <c r="O58" s="189"/>
    </row>
    <row r="59" spans="1:15" ht="15.95" customHeight="1" outlineLevel="3" x14ac:dyDescent="0.25">
      <c r="A59" s="193" t="s">
        <v>1277</v>
      </c>
      <c r="B59" s="147" t="s">
        <v>203</v>
      </c>
      <c r="C59" s="147" t="s">
        <v>262</v>
      </c>
      <c r="D59" s="147" t="s">
        <v>1747</v>
      </c>
      <c r="E59" s="147" t="s">
        <v>1748</v>
      </c>
      <c r="F59" s="159">
        <v>44529</v>
      </c>
      <c r="G59" s="159">
        <v>44926</v>
      </c>
      <c r="H59" s="147" t="s">
        <v>89</v>
      </c>
      <c r="I59" s="148">
        <v>1200000000</v>
      </c>
      <c r="J59" s="192">
        <v>1200000000</v>
      </c>
      <c r="K59" s="148" t="s">
        <v>1192</v>
      </c>
      <c r="L59" s="147" t="s">
        <v>102</v>
      </c>
      <c r="M59" s="58" t="s">
        <v>102</v>
      </c>
      <c r="N59" s="147" t="s">
        <v>93</v>
      </c>
      <c r="O59" s="147" t="s">
        <v>284</v>
      </c>
    </row>
    <row r="60" spans="1:15" s="168" customFormat="1" ht="15.95" customHeight="1" outlineLevel="2" x14ac:dyDescent="0.25">
      <c r="A60" s="190"/>
      <c r="B60" s="189" t="s">
        <v>28</v>
      </c>
      <c r="C60" s="189"/>
      <c r="D60" s="189"/>
      <c r="E60" s="189"/>
      <c r="F60" s="166"/>
      <c r="G60" s="166"/>
      <c r="H60" s="189"/>
      <c r="I60" s="167"/>
      <c r="J60" s="194">
        <f>SUBTOTAL(9,J59:J59)</f>
        <v>1200000000</v>
      </c>
      <c r="K60" s="167"/>
      <c r="L60" s="189"/>
      <c r="M60" s="179"/>
      <c r="N60" s="189"/>
      <c r="O60" s="189"/>
    </row>
    <row r="61" spans="1:15" ht="15.95" customHeight="1" outlineLevel="3" x14ac:dyDescent="0.25">
      <c r="A61" s="193" t="s">
        <v>1277</v>
      </c>
      <c r="B61" s="147" t="s">
        <v>457</v>
      </c>
      <c r="C61" s="147" t="s">
        <v>262</v>
      </c>
      <c r="D61" s="147" t="s">
        <v>1635</v>
      </c>
      <c r="E61" s="147" t="s">
        <v>1636</v>
      </c>
      <c r="F61" s="159">
        <v>44421</v>
      </c>
      <c r="G61" s="159">
        <v>44500</v>
      </c>
      <c r="H61" s="147" t="s">
        <v>89</v>
      </c>
      <c r="I61" s="148">
        <v>200000000</v>
      </c>
      <c r="J61" s="192">
        <v>200000000</v>
      </c>
      <c r="K61" s="148" t="s">
        <v>1192</v>
      </c>
      <c r="L61" s="147" t="s">
        <v>102</v>
      </c>
      <c r="M61" s="58" t="s">
        <v>102</v>
      </c>
      <c r="N61" s="147" t="s">
        <v>93</v>
      </c>
      <c r="O61" s="147" t="s">
        <v>470</v>
      </c>
    </row>
    <row r="62" spans="1:15" ht="15.95" customHeight="1" outlineLevel="3" x14ac:dyDescent="0.25">
      <c r="A62" s="193" t="s">
        <v>1277</v>
      </c>
      <c r="B62" s="147" t="s">
        <v>457</v>
      </c>
      <c r="C62" s="147" t="s">
        <v>262</v>
      </c>
      <c r="D62" s="147" t="s">
        <v>1693</v>
      </c>
      <c r="E62" s="147" t="s">
        <v>1694</v>
      </c>
      <c r="F62" s="159">
        <v>44490</v>
      </c>
      <c r="G62" s="159">
        <v>44561</v>
      </c>
      <c r="H62" s="147" t="s">
        <v>89</v>
      </c>
      <c r="I62" s="148">
        <v>200000000</v>
      </c>
      <c r="J62" s="192">
        <v>200000000</v>
      </c>
      <c r="K62" s="148" t="s">
        <v>1192</v>
      </c>
      <c r="L62" s="147" t="s">
        <v>102</v>
      </c>
      <c r="M62" s="58" t="s">
        <v>102</v>
      </c>
      <c r="N62" s="147" t="s">
        <v>93</v>
      </c>
      <c r="O62" s="147" t="s">
        <v>470</v>
      </c>
    </row>
    <row r="63" spans="1:15" s="168" customFormat="1" ht="15.95" customHeight="1" outlineLevel="2" x14ac:dyDescent="0.25">
      <c r="A63" s="190"/>
      <c r="B63" s="189" t="s">
        <v>1406</v>
      </c>
      <c r="C63" s="189"/>
      <c r="D63" s="189"/>
      <c r="E63" s="189"/>
      <c r="F63" s="166"/>
      <c r="G63" s="166"/>
      <c r="H63" s="189"/>
      <c r="I63" s="167"/>
      <c r="J63" s="194">
        <f>SUBTOTAL(9,J61:J62)</f>
        <v>400000000</v>
      </c>
      <c r="K63" s="167"/>
      <c r="L63" s="189"/>
      <c r="M63" s="179"/>
      <c r="N63" s="189"/>
      <c r="O63" s="189"/>
    </row>
    <row r="64" spans="1:15" ht="15.95" customHeight="1" outlineLevel="3" x14ac:dyDescent="0.25">
      <c r="A64" s="193" t="s">
        <v>1277</v>
      </c>
      <c r="B64" s="147" t="s">
        <v>1695</v>
      </c>
      <c r="C64" s="147" t="s">
        <v>262</v>
      </c>
      <c r="D64" s="147" t="s">
        <v>1696</v>
      </c>
      <c r="E64" s="147" t="s">
        <v>1697</v>
      </c>
      <c r="F64" s="159">
        <v>44529</v>
      </c>
      <c r="G64" s="159">
        <v>44561</v>
      </c>
      <c r="H64" s="147" t="s">
        <v>89</v>
      </c>
      <c r="I64" s="148">
        <v>3000000000</v>
      </c>
      <c r="J64" s="192">
        <v>3000000000</v>
      </c>
      <c r="K64" s="148" t="s">
        <v>1192</v>
      </c>
      <c r="L64" s="147" t="s">
        <v>102</v>
      </c>
      <c r="M64" s="58" t="s">
        <v>102</v>
      </c>
      <c r="N64" s="147" t="s">
        <v>93</v>
      </c>
      <c r="O64" s="147" t="s">
        <v>1699</v>
      </c>
    </row>
    <row r="65" spans="1:15" s="168" customFormat="1" ht="15.95" customHeight="1" outlineLevel="2" x14ac:dyDescent="0.25">
      <c r="A65" s="190"/>
      <c r="B65" s="189" t="s">
        <v>1801</v>
      </c>
      <c r="C65" s="189"/>
      <c r="D65" s="189"/>
      <c r="E65" s="189"/>
      <c r="F65" s="166"/>
      <c r="G65" s="166"/>
      <c r="H65" s="189"/>
      <c r="I65" s="167"/>
      <c r="J65" s="194">
        <f>SUBTOTAL(9,J64:J64)</f>
        <v>3000000000</v>
      </c>
      <c r="K65" s="167"/>
      <c r="L65" s="189"/>
      <c r="M65" s="179"/>
      <c r="N65" s="189"/>
      <c r="O65" s="189"/>
    </row>
    <row r="66" spans="1:15" ht="15.95" customHeight="1" outlineLevel="3" x14ac:dyDescent="0.25">
      <c r="A66" s="193" t="s">
        <v>1277</v>
      </c>
      <c r="B66" s="147" t="s">
        <v>469</v>
      </c>
      <c r="C66" s="147" t="s">
        <v>262</v>
      </c>
      <c r="D66" s="147" t="s">
        <v>1700</v>
      </c>
      <c r="E66" s="147" t="s">
        <v>1749</v>
      </c>
      <c r="F66" s="159">
        <v>44539</v>
      </c>
      <c r="G66" s="159">
        <v>44561</v>
      </c>
      <c r="H66" s="147" t="s">
        <v>89</v>
      </c>
      <c r="I66" s="148">
        <v>73000000</v>
      </c>
      <c r="J66" s="192">
        <v>73000000</v>
      </c>
      <c r="K66" s="148" t="s">
        <v>1192</v>
      </c>
      <c r="L66" s="147" t="s">
        <v>102</v>
      </c>
      <c r="M66" s="58" t="s">
        <v>102</v>
      </c>
      <c r="N66" s="147" t="s">
        <v>93</v>
      </c>
      <c r="O66" s="147" t="s">
        <v>470</v>
      </c>
    </row>
    <row r="67" spans="1:15" ht="15.95" customHeight="1" outlineLevel="3" x14ac:dyDescent="0.25">
      <c r="A67" s="193" t="s">
        <v>1277</v>
      </c>
      <c r="B67" s="147" t="s">
        <v>469</v>
      </c>
      <c r="C67" s="147" t="s">
        <v>262</v>
      </c>
      <c r="D67" s="147" t="s">
        <v>1637</v>
      </c>
      <c r="E67" s="147" t="s">
        <v>1638</v>
      </c>
      <c r="F67" s="159">
        <v>44467</v>
      </c>
      <c r="G67" s="159">
        <v>44530</v>
      </c>
      <c r="H67" s="147" t="s">
        <v>89</v>
      </c>
      <c r="I67" s="148">
        <v>270500000</v>
      </c>
      <c r="J67" s="192">
        <v>270500000</v>
      </c>
      <c r="K67" s="148" t="s">
        <v>1192</v>
      </c>
      <c r="L67" s="147" t="s">
        <v>102</v>
      </c>
      <c r="M67" s="58" t="s">
        <v>102</v>
      </c>
      <c r="N67" s="147" t="s">
        <v>93</v>
      </c>
      <c r="O67" s="147" t="s">
        <v>470</v>
      </c>
    </row>
    <row r="68" spans="1:15" s="168" customFormat="1" ht="15.95" customHeight="1" outlineLevel="2" x14ac:dyDescent="0.25">
      <c r="A68" s="190"/>
      <c r="B68" s="189" t="s">
        <v>1099</v>
      </c>
      <c r="C68" s="189"/>
      <c r="D68" s="189"/>
      <c r="E68" s="189"/>
      <c r="F68" s="166"/>
      <c r="G68" s="166"/>
      <c r="H68" s="189"/>
      <c r="I68" s="167"/>
      <c r="J68" s="194">
        <f>SUBTOTAL(9,J66:J67)</f>
        <v>343500000</v>
      </c>
      <c r="K68" s="167"/>
      <c r="L68" s="189"/>
      <c r="M68" s="179"/>
      <c r="N68" s="189"/>
      <c r="O68" s="189"/>
    </row>
    <row r="69" spans="1:15" s="168" customFormat="1" ht="15.95" customHeight="1" outlineLevel="1" x14ac:dyDescent="0.25">
      <c r="A69" s="190" t="s">
        <v>1278</v>
      </c>
      <c r="B69" s="189"/>
      <c r="C69" s="189"/>
      <c r="D69" s="189"/>
      <c r="E69" s="189"/>
      <c r="F69" s="166"/>
      <c r="G69" s="166"/>
      <c r="H69" s="189"/>
      <c r="I69" s="167"/>
      <c r="J69" s="194">
        <f>SUBTOTAL(9,J8:J67)</f>
        <v>14710492447.467514</v>
      </c>
      <c r="K69" s="167"/>
      <c r="L69" s="189"/>
      <c r="M69" s="179"/>
      <c r="N69" s="189"/>
      <c r="O69" s="189"/>
    </row>
    <row r="70" spans="1:15" s="168" customFormat="1" ht="15.95" customHeight="1" x14ac:dyDescent="0.25">
      <c r="A70" s="190" t="s">
        <v>285</v>
      </c>
      <c r="B70" s="189"/>
      <c r="C70" s="189"/>
      <c r="D70" s="189"/>
      <c r="E70" s="189"/>
      <c r="F70" s="166"/>
      <c r="G70" s="166"/>
      <c r="H70" s="189"/>
      <c r="I70" s="167"/>
      <c r="J70" s="194">
        <f>SUBTOTAL(9,J4:J67)</f>
        <v>15722515792.308558</v>
      </c>
      <c r="K70" s="167"/>
      <c r="L70" s="189"/>
      <c r="M70" s="179"/>
      <c r="N70" s="189"/>
      <c r="O70" s="189"/>
    </row>
  </sheetData>
  <mergeCells count="2">
    <mergeCell ref="A1:O1"/>
    <mergeCell ref="A2:O2"/>
  </mergeCells>
  <phoneticPr fontId="18" type="noConversion"/>
  <printOptions horizontalCentered="1" gridLines="1"/>
  <pageMargins left="0.17" right="0.17" top="0.23" bottom="0.35" header="0.17" footer="0.18"/>
  <pageSetup paperSize="9" scale="80" firstPageNumber="15" orientation="landscape" useFirstPageNumber="1" r:id="rId1"/>
  <headerFooter alignWithMargins="0">
    <oddFooter>&amp;L&amp;8&amp;Z&amp;F&amp;R&amp;P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4"/>
  <sheetViews>
    <sheetView showZeros="0" view="pageBreakPreview" zoomScaleSheetLayoutView="100" workbookViewId="0">
      <selection activeCell="A3" sqref="A3"/>
    </sheetView>
  </sheetViews>
  <sheetFormatPr defaultColWidth="9.140625" defaultRowHeight="13.5" outlineLevelRow="3" x14ac:dyDescent="0.25"/>
  <cols>
    <col min="1" max="1" width="16" style="63" customWidth="1"/>
    <col min="2" max="2" width="18.85546875" style="64" customWidth="1"/>
    <col min="3" max="3" width="4.28515625" style="64" bestFit="1" customWidth="1"/>
    <col min="4" max="4" width="15" style="65" customWidth="1"/>
    <col min="5" max="5" width="28.85546875" style="66" customWidth="1"/>
    <col min="6" max="6" width="8.42578125" style="67" customWidth="1"/>
    <col min="7" max="7" width="8" style="68" customWidth="1"/>
    <col min="8" max="8" width="5" style="69" customWidth="1"/>
    <col min="9" max="9" width="9.42578125" style="70" customWidth="1"/>
    <col min="10" max="10" width="9.5703125" style="132" customWidth="1"/>
    <col min="11" max="11" width="10.28515625" style="133" customWidth="1"/>
    <col min="12" max="12" width="10.7109375" style="134" customWidth="1"/>
    <col min="13" max="13" width="12" style="71" customWidth="1"/>
    <col min="14" max="14" width="10.28515625" style="134" hidden="1" customWidth="1"/>
    <col min="15" max="15" width="12" style="72" customWidth="1"/>
    <col min="16" max="16" width="9.7109375" style="135" hidden="1" customWidth="1"/>
    <col min="17" max="17" width="10.28515625" style="63" customWidth="1"/>
    <col min="18" max="18" width="10.28515625" style="63" hidden="1" customWidth="1"/>
    <col min="19" max="19" width="32.42578125" style="136" hidden="1" customWidth="1"/>
    <col min="20" max="20" width="30.140625" style="136" customWidth="1"/>
    <col min="21" max="21" width="16.42578125" style="57" customWidth="1"/>
    <col min="22" max="22" width="12.42578125" style="57" hidden="1" customWidth="1"/>
    <col min="23" max="16384" width="9.140625" style="57"/>
  </cols>
  <sheetData>
    <row r="1" spans="1:22" s="56" customFormat="1" ht="26.25" customHeight="1" x14ac:dyDescent="0.2">
      <c r="A1" s="443" t="s">
        <v>1275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</row>
    <row r="2" spans="1:22" s="56" customFormat="1" ht="18.75" customHeight="1" x14ac:dyDescent="0.2">
      <c r="A2" s="444" t="s">
        <v>914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</row>
    <row r="3" spans="1:22" s="56" customFormat="1" ht="102.75" customHeight="1" x14ac:dyDescent="0.2">
      <c r="A3" s="116" t="s">
        <v>708</v>
      </c>
      <c r="B3" s="114" t="s">
        <v>337</v>
      </c>
      <c r="C3" s="115" t="s">
        <v>261</v>
      </c>
      <c r="D3" s="114" t="s">
        <v>1706</v>
      </c>
      <c r="E3" s="116" t="s">
        <v>1707</v>
      </c>
      <c r="F3" s="117" t="s">
        <v>688</v>
      </c>
      <c r="G3" s="116" t="s">
        <v>689</v>
      </c>
      <c r="H3" s="118" t="s">
        <v>272</v>
      </c>
      <c r="I3" s="28" t="s">
        <v>273</v>
      </c>
      <c r="J3" s="177" t="s">
        <v>1791</v>
      </c>
      <c r="K3" s="119" t="s">
        <v>1411</v>
      </c>
      <c r="L3" s="119" t="s">
        <v>1792</v>
      </c>
      <c r="M3" s="119" t="s">
        <v>1798</v>
      </c>
      <c r="N3" s="120" t="s">
        <v>1412</v>
      </c>
      <c r="O3" s="121" t="s">
        <v>1794</v>
      </c>
      <c r="P3" s="120" t="s">
        <v>1710</v>
      </c>
      <c r="Q3" s="122" t="s">
        <v>1796</v>
      </c>
      <c r="R3" s="123" t="s">
        <v>267</v>
      </c>
      <c r="S3" s="123" t="s">
        <v>84</v>
      </c>
      <c r="T3" s="116" t="s">
        <v>274</v>
      </c>
      <c r="U3" s="116" t="s">
        <v>275</v>
      </c>
      <c r="V3" s="116" t="s">
        <v>276</v>
      </c>
    </row>
    <row r="4" spans="1:22" s="56" customFormat="1" ht="15.95" customHeight="1" outlineLevel="3" x14ac:dyDescent="0.2">
      <c r="A4" s="58" t="s">
        <v>723</v>
      </c>
      <c r="B4" s="58" t="s">
        <v>1711</v>
      </c>
      <c r="C4" s="61" t="s">
        <v>262</v>
      </c>
      <c r="D4" s="59" t="s">
        <v>1712</v>
      </c>
      <c r="E4" s="59" t="s">
        <v>1712</v>
      </c>
      <c r="F4" s="60"/>
      <c r="G4" s="60"/>
      <c r="H4" s="61" t="s">
        <v>125</v>
      </c>
      <c r="I4" s="62">
        <v>3390000000</v>
      </c>
      <c r="J4" s="62">
        <v>506011672.42052191</v>
      </c>
      <c r="K4" s="62"/>
      <c r="L4" s="62">
        <v>531009600</v>
      </c>
      <c r="M4" s="62"/>
      <c r="N4" s="62"/>
      <c r="O4" s="62">
        <v>93776364189.464294</v>
      </c>
      <c r="P4" s="62"/>
      <c r="Q4" s="62"/>
      <c r="R4" s="62" t="s">
        <v>268</v>
      </c>
      <c r="S4" s="58" t="s">
        <v>334</v>
      </c>
      <c r="T4" s="58" t="s">
        <v>129</v>
      </c>
      <c r="U4" s="58" t="s">
        <v>1712</v>
      </c>
      <c r="V4" s="58" t="s">
        <v>284</v>
      </c>
    </row>
    <row r="5" spans="1:22" s="56" customFormat="1" ht="15.95" customHeight="1" outlineLevel="3" x14ac:dyDescent="0.2">
      <c r="A5" s="58" t="s">
        <v>723</v>
      </c>
      <c r="B5" s="58" t="s">
        <v>1711</v>
      </c>
      <c r="C5" s="61" t="s">
        <v>262</v>
      </c>
      <c r="D5" s="59" t="s">
        <v>1712</v>
      </c>
      <c r="E5" s="59" t="s">
        <v>1712</v>
      </c>
      <c r="F5" s="60"/>
      <c r="G5" s="60"/>
      <c r="H5" s="61" t="s">
        <v>125</v>
      </c>
      <c r="I5" s="62">
        <v>3390000000</v>
      </c>
      <c r="J5" s="62">
        <v>506011672.42052191</v>
      </c>
      <c r="K5" s="62"/>
      <c r="L5" s="62">
        <v>506310490</v>
      </c>
      <c r="M5" s="62"/>
      <c r="N5" s="62"/>
      <c r="O5" s="62">
        <v>103716033000</v>
      </c>
      <c r="P5" s="62"/>
      <c r="Q5" s="62"/>
      <c r="R5" s="62" t="s">
        <v>268</v>
      </c>
      <c r="S5" s="58" t="s">
        <v>334</v>
      </c>
      <c r="T5" s="58" t="s">
        <v>129</v>
      </c>
      <c r="U5" s="58" t="s">
        <v>1712</v>
      </c>
      <c r="V5" s="58" t="s">
        <v>284</v>
      </c>
    </row>
    <row r="6" spans="1:22" s="184" customFormat="1" ht="15.95" customHeight="1" outlineLevel="2" x14ac:dyDescent="0.2">
      <c r="A6" s="179"/>
      <c r="B6" s="333" t="s">
        <v>1750</v>
      </c>
      <c r="C6" s="180"/>
      <c r="D6" s="181"/>
      <c r="E6" s="181"/>
      <c r="F6" s="182"/>
      <c r="G6" s="182"/>
      <c r="H6" s="180"/>
      <c r="I6" s="183"/>
      <c r="J6" s="183">
        <f t="shared" ref="J6:P6" si="0">SUBTOTAL(9,J4:J5)</f>
        <v>1012023344.8410438</v>
      </c>
      <c r="K6" s="183">
        <f t="shared" si="0"/>
        <v>0</v>
      </c>
      <c r="L6" s="183">
        <f t="shared" si="0"/>
        <v>1037320090</v>
      </c>
      <c r="M6" s="183">
        <f t="shared" si="0"/>
        <v>0</v>
      </c>
      <c r="N6" s="183">
        <f t="shared" si="0"/>
        <v>0</v>
      </c>
      <c r="O6" s="183">
        <f t="shared" si="0"/>
        <v>197492397189.46429</v>
      </c>
      <c r="P6" s="183">
        <f t="shared" si="0"/>
        <v>0</v>
      </c>
      <c r="Q6" s="183"/>
      <c r="R6" s="183"/>
      <c r="S6" s="179"/>
      <c r="T6" s="179"/>
      <c r="U6" s="179"/>
      <c r="V6" s="179"/>
    </row>
    <row r="7" spans="1:22" s="56" customFormat="1" ht="15.95" customHeight="1" outlineLevel="3" x14ac:dyDescent="0.2">
      <c r="A7" s="58" t="s">
        <v>723</v>
      </c>
      <c r="B7" s="58" t="s">
        <v>264</v>
      </c>
      <c r="C7" s="61" t="s">
        <v>262</v>
      </c>
      <c r="D7" s="59" t="s">
        <v>458</v>
      </c>
      <c r="E7" s="59" t="s">
        <v>459</v>
      </c>
      <c r="F7" s="60" t="s">
        <v>1284</v>
      </c>
      <c r="G7" s="60" t="s">
        <v>475</v>
      </c>
      <c r="H7" s="61" t="s">
        <v>89</v>
      </c>
      <c r="I7" s="62">
        <v>2050000000</v>
      </c>
      <c r="J7" s="62">
        <v>2050000000</v>
      </c>
      <c r="K7" s="62">
        <v>346822600</v>
      </c>
      <c r="L7" s="62">
        <v>88522400</v>
      </c>
      <c r="M7" s="62">
        <v>258300200</v>
      </c>
      <c r="N7" s="62">
        <v>54659221644.289001</v>
      </c>
      <c r="O7" s="62">
        <v>15434909681.740999</v>
      </c>
      <c r="P7" s="62">
        <v>52706151697.861</v>
      </c>
      <c r="Q7" s="62">
        <v>258300200</v>
      </c>
      <c r="R7" s="62" t="s">
        <v>268</v>
      </c>
      <c r="S7" s="58" t="s">
        <v>334</v>
      </c>
      <c r="T7" s="58" t="s">
        <v>246</v>
      </c>
      <c r="U7" s="58" t="s">
        <v>126</v>
      </c>
      <c r="V7" s="58" t="s">
        <v>284</v>
      </c>
    </row>
    <row r="8" spans="1:22" s="56" customFormat="1" ht="15.95" customHeight="1" outlineLevel="3" x14ac:dyDescent="0.2">
      <c r="A8" s="58" t="s">
        <v>723</v>
      </c>
      <c r="B8" s="58" t="s">
        <v>264</v>
      </c>
      <c r="C8" s="61" t="s">
        <v>262</v>
      </c>
      <c r="D8" s="59" t="s">
        <v>758</v>
      </c>
      <c r="E8" s="59" t="s">
        <v>759</v>
      </c>
      <c r="F8" s="60" t="s">
        <v>760</v>
      </c>
      <c r="G8" s="60" t="s">
        <v>761</v>
      </c>
      <c r="H8" s="61" t="s">
        <v>89</v>
      </c>
      <c r="I8" s="62">
        <v>3618151200</v>
      </c>
      <c r="J8" s="62">
        <v>3618151200</v>
      </c>
      <c r="K8" s="62">
        <v>741451600</v>
      </c>
      <c r="L8" s="62">
        <v>397000000</v>
      </c>
      <c r="M8" s="62">
        <v>344451600</v>
      </c>
      <c r="N8" s="62">
        <v>116852729155.80701</v>
      </c>
      <c r="O8" s="62">
        <v>72929387785.210007</v>
      </c>
      <c r="P8" s="62">
        <v>70285343496.330994</v>
      </c>
      <c r="Q8" s="62">
        <v>344451600</v>
      </c>
      <c r="R8" s="62" t="s">
        <v>268</v>
      </c>
      <c r="S8" s="58" t="s">
        <v>334</v>
      </c>
      <c r="T8" s="58" t="s">
        <v>246</v>
      </c>
      <c r="U8" s="58" t="s">
        <v>126</v>
      </c>
      <c r="V8" s="58" t="s">
        <v>284</v>
      </c>
    </row>
    <row r="9" spans="1:22" s="184" customFormat="1" ht="15.95" customHeight="1" outlineLevel="2" x14ac:dyDescent="0.2">
      <c r="A9" s="179"/>
      <c r="B9" s="179" t="s">
        <v>1392</v>
      </c>
      <c r="C9" s="180"/>
      <c r="D9" s="181"/>
      <c r="E9" s="181"/>
      <c r="F9" s="182"/>
      <c r="G9" s="182"/>
      <c r="H9" s="180"/>
      <c r="I9" s="183"/>
      <c r="J9" s="183">
        <f t="shared" ref="J9:P9" si="1">SUBTOTAL(9,J7:J8)</f>
        <v>5668151200</v>
      </c>
      <c r="K9" s="183">
        <f t="shared" si="1"/>
        <v>1088274200</v>
      </c>
      <c r="L9" s="183">
        <f t="shared" si="1"/>
        <v>485522400</v>
      </c>
      <c r="M9" s="183">
        <f t="shared" si="1"/>
        <v>602751800</v>
      </c>
      <c r="N9" s="183">
        <f t="shared" si="1"/>
        <v>171511950800.09601</v>
      </c>
      <c r="O9" s="183">
        <f t="shared" si="1"/>
        <v>88364297466.951004</v>
      </c>
      <c r="P9" s="183">
        <f t="shared" si="1"/>
        <v>122991495194.19199</v>
      </c>
      <c r="Q9" s="183"/>
      <c r="R9" s="183"/>
      <c r="S9" s="179"/>
      <c r="T9" s="179"/>
      <c r="U9" s="179"/>
      <c r="V9" s="179"/>
    </row>
    <row r="10" spans="1:22" s="56" customFormat="1" ht="15.95" customHeight="1" outlineLevel="3" x14ac:dyDescent="0.2">
      <c r="A10" s="58" t="s">
        <v>723</v>
      </c>
      <c r="B10" s="58" t="s">
        <v>1413</v>
      </c>
      <c r="C10" s="61" t="s">
        <v>262</v>
      </c>
      <c r="D10" s="59" t="s">
        <v>1414</v>
      </c>
      <c r="E10" s="59" t="s">
        <v>1415</v>
      </c>
      <c r="F10" s="60" t="s">
        <v>1416</v>
      </c>
      <c r="G10" s="60" t="s">
        <v>1303</v>
      </c>
      <c r="H10" s="61" t="s">
        <v>89</v>
      </c>
      <c r="I10" s="62">
        <v>142000000</v>
      </c>
      <c r="J10" s="62">
        <v>142000000</v>
      </c>
      <c r="K10" s="62">
        <v>18000000</v>
      </c>
      <c r="L10" s="62">
        <v>10000000</v>
      </c>
      <c r="M10" s="62">
        <v>8000000</v>
      </c>
      <c r="N10" s="62">
        <v>2836798956</v>
      </c>
      <c r="O10" s="62">
        <v>1645250983</v>
      </c>
      <c r="P10" s="62">
        <v>1632399872.6400001</v>
      </c>
      <c r="Q10" s="62">
        <v>8000000</v>
      </c>
      <c r="R10" s="62" t="s">
        <v>1192</v>
      </c>
      <c r="S10" s="58" t="s">
        <v>102</v>
      </c>
      <c r="T10" s="58" t="s">
        <v>1417</v>
      </c>
      <c r="U10" s="58" t="s">
        <v>455</v>
      </c>
      <c r="V10" s="58" t="s">
        <v>470</v>
      </c>
    </row>
    <row r="11" spans="1:22" s="184" customFormat="1" ht="15.95" customHeight="1" outlineLevel="2" x14ac:dyDescent="0.2">
      <c r="A11" s="179"/>
      <c r="B11" s="179" t="s">
        <v>1620</v>
      </c>
      <c r="C11" s="180"/>
      <c r="D11" s="181"/>
      <c r="E11" s="181"/>
      <c r="F11" s="182"/>
      <c r="G11" s="182"/>
      <c r="H11" s="180"/>
      <c r="I11" s="183"/>
      <c r="J11" s="183">
        <f t="shared" ref="J11:P11" si="2">SUBTOTAL(9,J10:J10)</f>
        <v>142000000</v>
      </c>
      <c r="K11" s="183">
        <f t="shared" si="2"/>
        <v>18000000</v>
      </c>
      <c r="L11" s="183">
        <f t="shared" si="2"/>
        <v>10000000</v>
      </c>
      <c r="M11" s="183">
        <f t="shared" si="2"/>
        <v>8000000</v>
      </c>
      <c r="N11" s="183">
        <f t="shared" si="2"/>
        <v>2836798956</v>
      </c>
      <c r="O11" s="183">
        <f t="shared" si="2"/>
        <v>1645250983</v>
      </c>
      <c r="P11" s="183">
        <f t="shared" si="2"/>
        <v>1632399872.6400001</v>
      </c>
      <c r="Q11" s="183"/>
      <c r="R11" s="183"/>
      <c r="S11" s="179"/>
      <c r="T11" s="179"/>
      <c r="U11" s="179"/>
      <c r="V11" s="179"/>
    </row>
    <row r="12" spans="1:22" s="184" customFormat="1" ht="15.95" customHeight="1" outlineLevel="1" x14ac:dyDescent="0.2">
      <c r="A12" s="333" t="s">
        <v>1391</v>
      </c>
      <c r="B12" s="179"/>
      <c r="C12" s="180"/>
      <c r="D12" s="181"/>
      <c r="E12" s="181"/>
      <c r="F12" s="182"/>
      <c r="G12" s="182"/>
      <c r="H12" s="180"/>
      <c r="I12" s="183"/>
      <c r="J12" s="183">
        <f t="shared" ref="J12:P12" si="3">SUBTOTAL(9,J4:J10)</f>
        <v>6822174544.8410435</v>
      </c>
      <c r="K12" s="183">
        <f t="shared" si="3"/>
        <v>1106274200</v>
      </c>
      <c r="L12" s="183">
        <f t="shared" si="3"/>
        <v>1532842490</v>
      </c>
      <c r="M12" s="183">
        <f t="shared" si="3"/>
        <v>610751800</v>
      </c>
      <c r="N12" s="183">
        <f t="shared" si="3"/>
        <v>174348749756.09601</v>
      </c>
      <c r="O12" s="183">
        <f t="shared" si="3"/>
        <v>287501945639.41528</v>
      </c>
      <c r="P12" s="183">
        <f t="shared" si="3"/>
        <v>124623895066.83199</v>
      </c>
      <c r="Q12" s="183"/>
      <c r="R12" s="183"/>
      <c r="S12" s="179"/>
      <c r="T12" s="179"/>
      <c r="U12" s="179"/>
      <c r="V12" s="179"/>
    </row>
    <row r="13" spans="1:22" s="56" customFormat="1" ht="15.95" customHeight="1" outlineLevel="3" x14ac:dyDescent="0.2">
      <c r="A13" s="58" t="s">
        <v>1277</v>
      </c>
      <c r="B13" s="58" t="s">
        <v>88</v>
      </c>
      <c r="C13" s="61" t="s">
        <v>263</v>
      </c>
      <c r="D13" s="59">
        <v>639</v>
      </c>
      <c r="E13" s="59" t="s">
        <v>1418</v>
      </c>
      <c r="F13" s="60" t="s">
        <v>1419</v>
      </c>
      <c r="G13" s="60" t="s">
        <v>1757</v>
      </c>
      <c r="H13" s="61" t="s">
        <v>89</v>
      </c>
      <c r="I13" s="62">
        <v>1500000</v>
      </c>
      <c r="J13" s="62">
        <v>1500000</v>
      </c>
      <c r="K13" s="62">
        <v>1200000</v>
      </c>
      <c r="L13" s="62" t="s">
        <v>85</v>
      </c>
      <c r="M13" s="62">
        <v>1200000</v>
      </c>
      <c r="N13" s="62">
        <v>189119930.40000001</v>
      </c>
      <c r="O13" s="62" t="s">
        <v>85</v>
      </c>
      <c r="P13" s="62">
        <v>244859980.896</v>
      </c>
      <c r="Q13" s="62">
        <v>1200000</v>
      </c>
      <c r="R13" s="62" t="s">
        <v>1192</v>
      </c>
      <c r="S13" s="58" t="s">
        <v>102</v>
      </c>
      <c r="T13" s="58" t="s">
        <v>97</v>
      </c>
      <c r="U13" s="58" t="s">
        <v>93</v>
      </c>
      <c r="V13" s="58" t="s">
        <v>279</v>
      </c>
    </row>
    <row r="14" spans="1:22" s="56" customFormat="1" ht="15.95" customHeight="1" outlineLevel="3" x14ac:dyDescent="0.2">
      <c r="A14" s="58" t="s">
        <v>1277</v>
      </c>
      <c r="B14" s="58" t="s">
        <v>88</v>
      </c>
      <c r="C14" s="61" t="s">
        <v>263</v>
      </c>
      <c r="D14" s="59" t="s">
        <v>709</v>
      </c>
      <c r="E14" s="59" t="s">
        <v>710</v>
      </c>
      <c r="F14" s="60" t="s">
        <v>711</v>
      </c>
      <c r="G14" s="60" t="s">
        <v>712</v>
      </c>
      <c r="H14" s="61" t="s">
        <v>89</v>
      </c>
      <c r="I14" s="62">
        <v>82400000</v>
      </c>
      <c r="J14" s="62">
        <v>82400000</v>
      </c>
      <c r="K14" s="62">
        <v>17419083.170000002</v>
      </c>
      <c r="L14" s="62" t="s">
        <v>85</v>
      </c>
      <c r="M14" s="62">
        <v>17419083.170000002</v>
      </c>
      <c r="N14" s="62">
        <v>2745246497.2849998</v>
      </c>
      <c r="O14" s="62" t="s">
        <v>85</v>
      </c>
      <c r="P14" s="62">
        <v>3554363643.527</v>
      </c>
      <c r="Q14" s="62">
        <v>17419083.170000002</v>
      </c>
      <c r="R14" s="62" t="s">
        <v>268</v>
      </c>
      <c r="S14" s="58" t="s">
        <v>334</v>
      </c>
      <c r="T14" s="58" t="s">
        <v>280</v>
      </c>
      <c r="U14" s="58" t="s">
        <v>98</v>
      </c>
      <c r="V14" s="58" t="s">
        <v>279</v>
      </c>
    </row>
    <row r="15" spans="1:22" s="56" customFormat="1" ht="15.95" customHeight="1" outlineLevel="3" x14ac:dyDescent="0.2">
      <c r="A15" s="58" t="s">
        <v>1277</v>
      </c>
      <c r="B15" s="58" t="s">
        <v>88</v>
      </c>
      <c r="C15" s="61" t="s">
        <v>263</v>
      </c>
      <c r="D15" s="59" t="s">
        <v>713</v>
      </c>
      <c r="E15" s="59" t="s">
        <v>714</v>
      </c>
      <c r="F15" s="60" t="s">
        <v>711</v>
      </c>
      <c r="G15" s="60" t="s">
        <v>712</v>
      </c>
      <c r="H15" s="61" t="s">
        <v>89</v>
      </c>
      <c r="I15" s="62">
        <v>39200000</v>
      </c>
      <c r="J15" s="62">
        <v>39200000</v>
      </c>
      <c r="K15" s="62">
        <v>8707142</v>
      </c>
      <c r="L15" s="62" t="s">
        <v>85</v>
      </c>
      <c r="M15" s="62">
        <v>8707142</v>
      </c>
      <c r="N15" s="62">
        <v>1372245074.1860001</v>
      </c>
      <c r="O15" s="62" t="s">
        <v>85</v>
      </c>
      <c r="P15" s="62">
        <v>1776692186.4820001</v>
      </c>
      <c r="Q15" s="62">
        <v>8707142</v>
      </c>
      <c r="R15" s="62" t="s">
        <v>268</v>
      </c>
      <c r="S15" s="58" t="s">
        <v>334</v>
      </c>
      <c r="T15" s="58" t="s">
        <v>280</v>
      </c>
      <c r="U15" s="58" t="s">
        <v>98</v>
      </c>
      <c r="V15" s="58" t="s">
        <v>279</v>
      </c>
    </row>
    <row r="16" spans="1:22" s="56" customFormat="1" ht="15.95" customHeight="1" outlineLevel="3" x14ac:dyDescent="0.2">
      <c r="A16" s="58" t="s">
        <v>1277</v>
      </c>
      <c r="B16" s="58" t="s">
        <v>88</v>
      </c>
      <c r="C16" s="61" t="s">
        <v>263</v>
      </c>
      <c r="D16" s="59" t="s">
        <v>762</v>
      </c>
      <c r="E16" s="59" t="s">
        <v>763</v>
      </c>
      <c r="F16" s="60" t="s">
        <v>764</v>
      </c>
      <c r="G16" s="60" t="s">
        <v>765</v>
      </c>
      <c r="H16" s="61" t="s">
        <v>89</v>
      </c>
      <c r="I16" s="62">
        <v>92000000</v>
      </c>
      <c r="J16" s="62">
        <v>92000000</v>
      </c>
      <c r="K16" s="62">
        <v>18750217</v>
      </c>
      <c r="L16" s="62" t="s">
        <v>85</v>
      </c>
      <c r="M16" s="62">
        <v>18750217</v>
      </c>
      <c r="N16" s="62">
        <v>2955033111.6869998</v>
      </c>
      <c r="O16" s="62" t="s">
        <v>85</v>
      </c>
      <c r="P16" s="62">
        <v>3825981480.3470001</v>
      </c>
      <c r="Q16" s="62">
        <v>18750217</v>
      </c>
      <c r="R16" s="62" t="s">
        <v>268</v>
      </c>
      <c r="S16" s="58" t="s">
        <v>334</v>
      </c>
      <c r="T16" s="58" t="s">
        <v>280</v>
      </c>
      <c r="U16" s="58" t="s">
        <v>98</v>
      </c>
      <c r="V16" s="58" t="s">
        <v>279</v>
      </c>
    </row>
    <row r="17" spans="1:22" s="56" customFormat="1" ht="15.95" customHeight="1" outlineLevel="3" x14ac:dyDescent="0.2">
      <c r="A17" s="58" t="s">
        <v>1277</v>
      </c>
      <c r="B17" s="58" t="s">
        <v>88</v>
      </c>
      <c r="C17" s="61" t="s">
        <v>263</v>
      </c>
      <c r="D17" s="59" t="s">
        <v>1040</v>
      </c>
      <c r="E17" s="59" t="s">
        <v>1041</v>
      </c>
      <c r="F17" s="60" t="s">
        <v>1042</v>
      </c>
      <c r="G17" s="60" t="s">
        <v>765</v>
      </c>
      <c r="H17" s="61" t="s">
        <v>89</v>
      </c>
      <c r="I17" s="62">
        <v>72400000</v>
      </c>
      <c r="J17" s="62">
        <v>72400000</v>
      </c>
      <c r="K17" s="62">
        <v>8482409</v>
      </c>
      <c r="L17" s="62" t="s">
        <v>85</v>
      </c>
      <c r="M17" s="62">
        <v>8482409</v>
      </c>
      <c r="N17" s="62">
        <v>1336827166.4200001</v>
      </c>
      <c r="O17" s="62" t="s">
        <v>85</v>
      </c>
      <c r="P17" s="62">
        <v>1730835421.4100001</v>
      </c>
      <c r="Q17" s="62">
        <v>8482409</v>
      </c>
      <c r="R17" s="62" t="s">
        <v>268</v>
      </c>
      <c r="S17" s="58" t="s">
        <v>334</v>
      </c>
      <c r="T17" s="58" t="s">
        <v>280</v>
      </c>
      <c r="U17" s="58" t="s">
        <v>98</v>
      </c>
      <c r="V17" s="58" t="s">
        <v>279</v>
      </c>
    </row>
    <row r="18" spans="1:22" s="56" customFormat="1" ht="15.95" customHeight="1" outlineLevel="3" x14ac:dyDescent="0.2">
      <c r="A18" s="58" t="s">
        <v>1277</v>
      </c>
      <c r="B18" s="58" t="s">
        <v>88</v>
      </c>
      <c r="C18" s="61" t="s">
        <v>263</v>
      </c>
      <c r="D18" s="59" t="s">
        <v>766</v>
      </c>
      <c r="E18" s="59" t="s">
        <v>767</v>
      </c>
      <c r="F18" s="60" t="s">
        <v>768</v>
      </c>
      <c r="G18" s="60" t="s">
        <v>765</v>
      </c>
      <c r="H18" s="61" t="s">
        <v>89</v>
      </c>
      <c r="I18" s="62">
        <v>34000000</v>
      </c>
      <c r="J18" s="62">
        <v>34000000</v>
      </c>
      <c r="K18" s="62">
        <v>10185601</v>
      </c>
      <c r="L18" s="62" t="s">
        <v>85</v>
      </c>
      <c r="M18" s="62">
        <v>10185601</v>
      </c>
      <c r="N18" s="62">
        <v>1605250126.835</v>
      </c>
      <c r="O18" s="62" t="s">
        <v>85</v>
      </c>
      <c r="P18" s="62">
        <v>2078371721.895</v>
      </c>
      <c r="Q18" s="62">
        <v>10185601</v>
      </c>
      <c r="R18" s="62" t="s">
        <v>268</v>
      </c>
      <c r="S18" s="58" t="s">
        <v>334</v>
      </c>
      <c r="T18" s="58" t="s">
        <v>280</v>
      </c>
      <c r="U18" s="58" t="s">
        <v>98</v>
      </c>
      <c r="V18" s="58" t="s">
        <v>279</v>
      </c>
    </row>
    <row r="19" spans="1:22" s="56" customFormat="1" ht="15.95" customHeight="1" outlineLevel="3" x14ac:dyDescent="0.2">
      <c r="A19" s="58" t="s">
        <v>1277</v>
      </c>
      <c r="B19" s="58" t="s">
        <v>88</v>
      </c>
      <c r="C19" s="61" t="s">
        <v>263</v>
      </c>
      <c r="D19" s="59" t="s">
        <v>1012</v>
      </c>
      <c r="E19" s="59" t="s">
        <v>1013</v>
      </c>
      <c r="F19" s="60" t="s">
        <v>1014</v>
      </c>
      <c r="G19" s="60" t="s">
        <v>1015</v>
      </c>
      <c r="H19" s="61" t="s">
        <v>89</v>
      </c>
      <c r="I19" s="62">
        <v>19234706</v>
      </c>
      <c r="J19" s="62">
        <v>19234706</v>
      </c>
      <c r="K19" s="62">
        <v>4235942.0599999996</v>
      </c>
      <c r="L19" s="62" t="s">
        <v>85</v>
      </c>
      <c r="M19" s="62">
        <v>4235942.0599999996</v>
      </c>
      <c r="N19" s="62">
        <v>667584222.97099996</v>
      </c>
      <c r="O19" s="62" t="s">
        <v>85</v>
      </c>
      <c r="P19" s="62">
        <v>864343909.90699995</v>
      </c>
      <c r="Q19" s="62">
        <v>4235942.0599999996</v>
      </c>
      <c r="R19" s="62" t="s">
        <v>268</v>
      </c>
      <c r="S19" s="58" t="s">
        <v>334</v>
      </c>
      <c r="T19" s="58" t="s">
        <v>1420</v>
      </c>
      <c r="U19" s="58" t="s">
        <v>120</v>
      </c>
      <c r="V19" s="58" t="s">
        <v>279</v>
      </c>
    </row>
    <row r="20" spans="1:22" s="56" customFormat="1" ht="15.95" customHeight="1" outlineLevel="3" x14ac:dyDescent="0.2">
      <c r="A20" s="58" t="s">
        <v>1277</v>
      </c>
      <c r="B20" s="58" t="s">
        <v>88</v>
      </c>
      <c r="C20" s="61" t="s">
        <v>263</v>
      </c>
      <c r="D20" s="59" t="s">
        <v>1043</v>
      </c>
      <c r="E20" s="59" t="s">
        <v>1044</v>
      </c>
      <c r="F20" s="60" t="s">
        <v>1045</v>
      </c>
      <c r="G20" s="60" t="s">
        <v>1639</v>
      </c>
      <c r="H20" s="61" t="s">
        <v>1046</v>
      </c>
      <c r="I20" s="62">
        <v>4500000</v>
      </c>
      <c r="J20" s="62">
        <v>3093974.9938615537</v>
      </c>
      <c r="K20" s="62">
        <v>2873181.426</v>
      </c>
      <c r="L20" s="62">
        <v>1350000</v>
      </c>
      <c r="M20" s="62">
        <v>1381338.0919999999</v>
      </c>
      <c r="N20" s="62">
        <v>452813226.15600002</v>
      </c>
      <c r="O20" s="62">
        <v>232384680</v>
      </c>
      <c r="P20" s="62">
        <v>281862015.75199997</v>
      </c>
      <c r="Q20" s="62">
        <v>2009072.933</v>
      </c>
      <c r="R20" s="62" t="s">
        <v>268</v>
      </c>
      <c r="S20" s="58" t="s">
        <v>334</v>
      </c>
      <c r="T20" s="58" t="s">
        <v>97</v>
      </c>
      <c r="U20" s="58" t="s">
        <v>1047</v>
      </c>
      <c r="V20" s="58" t="s">
        <v>279</v>
      </c>
    </row>
    <row r="21" spans="1:22" s="56" customFormat="1" ht="15.95" customHeight="1" outlineLevel="3" x14ac:dyDescent="0.2">
      <c r="A21" s="58" t="s">
        <v>1277</v>
      </c>
      <c r="B21" s="58" t="s">
        <v>88</v>
      </c>
      <c r="C21" s="61" t="s">
        <v>263</v>
      </c>
      <c r="D21" s="59" t="s">
        <v>1285</v>
      </c>
      <c r="E21" s="59" t="s">
        <v>1286</v>
      </c>
      <c r="F21" s="60" t="s">
        <v>1287</v>
      </c>
      <c r="G21" s="60" t="s">
        <v>922</v>
      </c>
      <c r="H21" s="61" t="s">
        <v>89</v>
      </c>
      <c r="I21" s="62">
        <v>19616025</v>
      </c>
      <c r="J21" s="62">
        <v>19616025</v>
      </c>
      <c r="K21" s="62">
        <v>15986010</v>
      </c>
      <c r="L21" s="62" t="s">
        <v>85</v>
      </c>
      <c r="M21" s="62">
        <v>15986010</v>
      </c>
      <c r="N21" s="62">
        <v>2519394248.8109999</v>
      </c>
      <c r="O21" s="62" t="s">
        <v>85</v>
      </c>
      <c r="P21" s="62">
        <v>3261945086.0029998</v>
      </c>
      <c r="Q21" s="62">
        <v>15986010</v>
      </c>
      <c r="R21" s="62" t="s">
        <v>1192</v>
      </c>
      <c r="S21" s="58" t="s">
        <v>102</v>
      </c>
      <c r="T21" s="58" t="s">
        <v>102</v>
      </c>
      <c r="U21" s="58" t="s">
        <v>111</v>
      </c>
      <c r="V21" s="58" t="s">
        <v>279</v>
      </c>
    </row>
    <row r="22" spans="1:22" s="56" customFormat="1" ht="15.95" customHeight="1" outlineLevel="3" x14ac:dyDescent="0.2">
      <c r="A22" s="58" t="s">
        <v>1277</v>
      </c>
      <c r="B22" s="58" t="s">
        <v>88</v>
      </c>
      <c r="C22" s="61" t="s">
        <v>263</v>
      </c>
      <c r="D22" s="59" t="s">
        <v>1222</v>
      </c>
      <c r="E22" s="59" t="s">
        <v>1223</v>
      </c>
      <c r="F22" s="60" t="s">
        <v>1224</v>
      </c>
      <c r="G22" s="60" t="s">
        <v>1122</v>
      </c>
      <c r="H22" s="61" t="s">
        <v>89</v>
      </c>
      <c r="I22" s="62">
        <v>4000000</v>
      </c>
      <c r="J22" s="62">
        <v>4000000</v>
      </c>
      <c r="K22" s="62">
        <v>3930034.43</v>
      </c>
      <c r="L22" s="62">
        <v>39563.96</v>
      </c>
      <c r="M22" s="62">
        <v>3890470.47</v>
      </c>
      <c r="N22" s="62">
        <v>619373198.22599995</v>
      </c>
      <c r="O22" s="62">
        <v>7245040.7829999998</v>
      </c>
      <c r="P22" s="62">
        <v>793850437.46700001</v>
      </c>
      <c r="Q22" s="62">
        <v>3890470.47</v>
      </c>
      <c r="R22" s="62" t="s">
        <v>268</v>
      </c>
      <c r="S22" s="58" t="s">
        <v>334</v>
      </c>
      <c r="T22" s="58" t="s">
        <v>246</v>
      </c>
      <c r="U22" s="58" t="s">
        <v>40</v>
      </c>
      <c r="V22" s="58" t="s">
        <v>279</v>
      </c>
    </row>
    <row r="23" spans="1:22" s="56" customFormat="1" ht="15.95" customHeight="1" outlineLevel="3" x14ac:dyDescent="0.2">
      <c r="A23" s="58" t="s">
        <v>1277</v>
      </c>
      <c r="B23" s="58" t="s">
        <v>88</v>
      </c>
      <c r="C23" s="61" t="s">
        <v>263</v>
      </c>
      <c r="D23" s="59" t="s">
        <v>1421</v>
      </c>
      <c r="E23" s="59" t="s">
        <v>927</v>
      </c>
      <c r="F23" s="60" t="s">
        <v>1308</v>
      </c>
      <c r="G23" s="60" t="s">
        <v>777</v>
      </c>
      <c r="H23" s="61" t="s">
        <v>89</v>
      </c>
      <c r="I23" s="62">
        <v>11800000</v>
      </c>
      <c r="J23" s="62">
        <v>11800000</v>
      </c>
      <c r="K23" s="62">
        <v>11800000</v>
      </c>
      <c r="L23" s="62" t="s">
        <v>85</v>
      </c>
      <c r="M23" s="62">
        <v>11800000</v>
      </c>
      <c r="N23" s="62">
        <v>1859679315.5999999</v>
      </c>
      <c r="O23" s="62" t="s">
        <v>85</v>
      </c>
      <c r="P23" s="62">
        <v>2407789812.1440001</v>
      </c>
      <c r="Q23" s="62">
        <v>11800000</v>
      </c>
      <c r="R23" s="62" t="s">
        <v>268</v>
      </c>
      <c r="S23" s="58" t="s">
        <v>334</v>
      </c>
      <c r="T23" s="58" t="s">
        <v>280</v>
      </c>
      <c r="U23" s="58" t="s">
        <v>120</v>
      </c>
      <c r="V23" s="58" t="s">
        <v>279</v>
      </c>
    </row>
    <row r="24" spans="1:22" s="56" customFormat="1" ht="15.95" customHeight="1" outlineLevel="3" x14ac:dyDescent="0.2">
      <c r="A24" s="58" t="s">
        <v>1277</v>
      </c>
      <c r="B24" s="58" t="s">
        <v>88</v>
      </c>
      <c r="C24" s="61" t="s">
        <v>263</v>
      </c>
      <c r="D24" s="59" t="s">
        <v>1288</v>
      </c>
      <c r="E24" s="59" t="s">
        <v>1289</v>
      </c>
      <c r="F24" s="60" t="s">
        <v>1290</v>
      </c>
      <c r="G24" s="60" t="s">
        <v>1291</v>
      </c>
      <c r="H24" s="61" t="s">
        <v>89</v>
      </c>
      <c r="I24" s="62">
        <v>4993473.9800000004</v>
      </c>
      <c r="J24" s="62">
        <v>4993473.9800000004</v>
      </c>
      <c r="K24" s="62">
        <v>4993473.9800000004</v>
      </c>
      <c r="L24" s="62" t="s">
        <v>85</v>
      </c>
      <c r="M24" s="62">
        <v>4993473.9800000004</v>
      </c>
      <c r="N24" s="62">
        <v>786971209.62699997</v>
      </c>
      <c r="O24" s="62" t="s">
        <v>85</v>
      </c>
      <c r="P24" s="62">
        <v>1018918286.123</v>
      </c>
      <c r="Q24" s="62">
        <v>4993473.9800000004</v>
      </c>
      <c r="R24" s="62" t="s">
        <v>1192</v>
      </c>
      <c r="S24" s="58" t="s">
        <v>102</v>
      </c>
      <c r="T24" s="58" t="s">
        <v>1292</v>
      </c>
      <c r="U24" s="58" t="s">
        <v>93</v>
      </c>
      <c r="V24" s="58" t="s">
        <v>279</v>
      </c>
    </row>
    <row r="25" spans="1:22" s="56" customFormat="1" ht="15.95" customHeight="1" outlineLevel="3" x14ac:dyDescent="0.2">
      <c r="A25" s="58" t="s">
        <v>1277</v>
      </c>
      <c r="B25" s="58" t="s">
        <v>88</v>
      </c>
      <c r="C25" s="61" t="s">
        <v>263</v>
      </c>
      <c r="D25" s="59" t="s">
        <v>1662</v>
      </c>
      <c r="E25" s="59" t="s">
        <v>1663</v>
      </c>
      <c r="F25" s="60" t="s">
        <v>1299</v>
      </c>
      <c r="G25" s="60" t="s">
        <v>792</v>
      </c>
      <c r="H25" s="61" t="s">
        <v>89</v>
      </c>
      <c r="I25" s="62">
        <v>3000000</v>
      </c>
      <c r="J25" s="62">
        <v>3000000</v>
      </c>
      <c r="K25" s="62">
        <v>3000000</v>
      </c>
      <c r="L25" s="62">
        <v>741419.22</v>
      </c>
      <c r="M25" s="62">
        <v>2258580.7799999998</v>
      </c>
      <c r="N25" s="62">
        <v>472799826</v>
      </c>
      <c r="O25" s="62">
        <v>131810695</v>
      </c>
      <c r="P25" s="62">
        <v>460863372.20200002</v>
      </c>
      <c r="Q25" s="62">
        <v>2258580.7799999998</v>
      </c>
      <c r="R25" s="62" t="s">
        <v>268</v>
      </c>
      <c r="S25" s="58" t="s">
        <v>334</v>
      </c>
      <c r="T25" s="58" t="s">
        <v>152</v>
      </c>
      <c r="U25" s="58" t="s">
        <v>230</v>
      </c>
      <c r="V25" s="58" t="s">
        <v>279</v>
      </c>
    </row>
    <row r="26" spans="1:22" s="56" customFormat="1" ht="15.95" customHeight="1" outlineLevel="3" x14ac:dyDescent="0.2">
      <c r="A26" s="58" t="s">
        <v>1277</v>
      </c>
      <c r="B26" s="58" t="s">
        <v>88</v>
      </c>
      <c r="C26" s="61" t="s">
        <v>263</v>
      </c>
      <c r="D26" s="59" t="s">
        <v>1293</v>
      </c>
      <c r="E26" s="59" t="s">
        <v>1294</v>
      </c>
      <c r="F26" s="60" t="s">
        <v>1295</v>
      </c>
      <c r="G26" s="60" t="s">
        <v>1296</v>
      </c>
      <c r="H26" s="61" t="s">
        <v>89</v>
      </c>
      <c r="I26" s="62">
        <v>2000000</v>
      </c>
      <c r="J26" s="62">
        <v>2000000</v>
      </c>
      <c r="K26" s="62">
        <v>740873.94</v>
      </c>
      <c r="L26" s="62">
        <v>539250.92000000004</v>
      </c>
      <c r="M26" s="62">
        <v>201623.02</v>
      </c>
      <c r="N26" s="62">
        <v>116761689.973</v>
      </c>
      <c r="O26" s="62">
        <v>92599117.899000004</v>
      </c>
      <c r="P26" s="62">
        <v>41141174.020999998</v>
      </c>
      <c r="Q26" s="62">
        <v>201623.02</v>
      </c>
      <c r="R26" s="62" t="s">
        <v>268</v>
      </c>
      <c r="S26" s="58" t="s">
        <v>334</v>
      </c>
      <c r="T26" s="58" t="s">
        <v>95</v>
      </c>
      <c r="U26" s="58" t="s">
        <v>358</v>
      </c>
      <c r="V26" s="58" t="s">
        <v>279</v>
      </c>
    </row>
    <row r="27" spans="1:22" s="56" customFormat="1" ht="15.95" customHeight="1" outlineLevel="3" x14ac:dyDescent="0.2">
      <c r="A27" s="58" t="s">
        <v>1277</v>
      </c>
      <c r="B27" s="58" t="s">
        <v>88</v>
      </c>
      <c r="C27" s="61" t="s">
        <v>263</v>
      </c>
      <c r="D27" s="59" t="s">
        <v>886</v>
      </c>
      <c r="E27" s="59" t="s">
        <v>887</v>
      </c>
      <c r="F27" s="60" t="s">
        <v>888</v>
      </c>
      <c r="G27" s="60" t="s">
        <v>37</v>
      </c>
      <c r="H27" s="61" t="s">
        <v>89</v>
      </c>
      <c r="I27" s="62">
        <v>1000000</v>
      </c>
      <c r="J27" s="62">
        <v>1000000</v>
      </c>
      <c r="K27" s="62">
        <v>936845</v>
      </c>
      <c r="L27" s="62" t="s">
        <v>85</v>
      </c>
      <c r="M27" s="62">
        <v>936845</v>
      </c>
      <c r="N27" s="62">
        <v>147646717.66299999</v>
      </c>
      <c r="O27" s="62" t="s">
        <v>85</v>
      </c>
      <c r="P27" s="62">
        <v>191163207.33500001</v>
      </c>
      <c r="Q27" s="62">
        <v>936845</v>
      </c>
      <c r="R27" s="62" t="s">
        <v>268</v>
      </c>
      <c r="S27" s="58" t="s">
        <v>334</v>
      </c>
      <c r="T27" s="58" t="s">
        <v>97</v>
      </c>
      <c r="U27" s="58" t="s">
        <v>111</v>
      </c>
      <c r="V27" s="58" t="s">
        <v>279</v>
      </c>
    </row>
    <row r="28" spans="1:22" s="56" customFormat="1" ht="15.95" customHeight="1" outlineLevel="3" x14ac:dyDescent="0.2">
      <c r="A28" s="58" t="s">
        <v>1277</v>
      </c>
      <c r="B28" s="58" t="s">
        <v>88</v>
      </c>
      <c r="C28" s="61" t="s">
        <v>262</v>
      </c>
      <c r="D28" s="59" t="s">
        <v>103</v>
      </c>
      <c r="E28" s="59" t="s">
        <v>104</v>
      </c>
      <c r="F28" s="60" t="s">
        <v>561</v>
      </c>
      <c r="G28" s="60" t="s">
        <v>951</v>
      </c>
      <c r="H28" s="61" t="s">
        <v>86</v>
      </c>
      <c r="I28" s="62">
        <v>3564000</v>
      </c>
      <c r="J28" s="62">
        <v>4732207.9503722573</v>
      </c>
      <c r="K28" s="62">
        <v>2716009.3059999999</v>
      </c>
      <c r="L28" s="62" t="s">
        <v>85</v>
      </c>
      <c r="M28" s="62">
        <v>2528191.4580000001</v>
      </c>
      <c r="N28" s="62">
        <v>428042909.17199999</v>
      </c>
      <c r="O28" s="62" t="s">
        <v>85</v>
      </c>
      <c r="P28" s="62">
        <v>515877426.82499999</v>
      </c>
      <c r="Q28" s="62">
        <v>1904074.05</v>
      </c>
      <c r="R28" s="62" t="s">
        <v>268</v>
      </c>
      <c r="S28" s="58" t="s">
        <v>334</v>
      </c>
      <c r="T28" s="58" t="s">
        <v>246</v>
      </c>
      <c r="U28" s="58" t="s">
        <v>350</v>
      </c>
      <c r="V28" s="58" t="s">
        <v>279</v>
      </c>
    </row>
    <row r="29" spans="1:22" s="56" customFormat="1" ht="15.95" customHeight="1" outlineLevel="3" x14ac:dyDescent="0.2">
      <c r="A29" s="58" t="s">
        <v>1277</v>
      </c>
      <c r="B29" s="58" t="s">
        <v>88</v>
      </c>
      <c r="C29" s="61" t="s">
        <v>262</v>
      </c>
      <c r="D29" s="59" t="s">
        <v>106</v>
      </c>
      <c r="E29" s="59" t="s">
        <v>107</v>
      </c>
      <c r="F29" s="60" t="s">
        <v>576</v>
      </c>
      <c r="G29" s="60" t="s">
        <v>108</v>
      </c>
      <c r="H29" s="61" t="s">
        <v>86</v>
      </c>
      <c r="I29" s="62">
        <v>2818627.63</v>
      </c>
      <c r="J29" s="62">
        <v>3742517.418581625</v>
      </c>
      <c r="K29" s="62">
        <v>478965.86099999998</v>
      </c>
      <c r="L29" s="62" t="s">
        <v>85</v>
      </c>
      <c r="M29" s="62">
        <v>445844.348</v>
      </c>
      <c r="N29" s="62">
        <v>75484991.899000004</v>
      </c>
      <c r="O29" s="62" t="s">
        <v>85</v>
      </c>
      <c r="P29" s="62">
        <v>90974532.108999997</v>
      </c>
      <c r="Q29" s="62">
        <v>335781.79</v>
      </c>
      <c r="R29" s="62" t="s">
        <v>268</v>
      </c>
      <c r="S29" s="58" t="s">
        <v>334</v>
      </c>
      <c r="T29" s="58" t="s">
        <v>246</v>
      </c>
      <c r="U29" s="58" t="s">
        <v>105</v>
      </c>
      <c r="V29" s="58" t="s">
        <v>279</v>
      </c>
    </row>
    <row r="30" spans="1:22" s="56" customFormat="1" ht="15.95" customHeight="1" outlineLevel="3" x14ac:dyDescent="0.2">
      <c r="A30" s="58" t="s">
        <v>1277</v>
      </c>
      <c r="B30" s="58" t="s">
        <v>88</v>
      </c>
      <c r="C30" s="61" t="s">
        <v>262</v>
      </c>
      <c r="D30" s="59" t="s">
        <v>112</v>
      </c>
      <c r="E30" s="59" t="s">
        <v>113</v>
      </c>
      <c r="F30" s="60" t="s">
        <v>562</v>
      </c>
      <c r="G30" s="60" t="s">
        <v>1049</v>
      </c>
      <c r="H30" s="61" t="s">
        <v>86</v>
      </c>
      <c r="I30" s="62">
        <v>6742997.7400000002</v>
      </c>
      <c r="J30" s="62">
        <v>8953217.5966807418</v>
      </c>
      <c r="K30" s="62">
        <v>1356446.0109999999</v>
      </c>
      <c r="L30" s="62" t="s">
        <v>85</v>
      </c>
      <c r="M30" s="62">
        <v>1262644.871</v>
      </c>
      <c r="N30" s="62">
        <v>213775812.697</v>
      </c>
      <c r="O30" s="62" t="s">
        <v>85</v>
      </c>
      <c r="P30" s="62">
        <v>257642665.743</v>
      </c>
      <c r="Q30" s="62">
        <v>950944.33</v>
      </c>
      <c r="R30" s="62" t="s">
        <v>268</v>
      </c>
      <c r="S30" s="58" t="s">
        <v>334</v>
      </c>
      <c r="T30" s="58" t="s">
        <v>90</v>
      </c>
      <c r="U30" s="58" t="s">
        <v>111</v>
      </c>
      <c r="V30" s="58" t="s">
        <v>279</v>
      </c>
    </row>
    <row r="31" spans="1:22" s="56" customFormat="1" ht="15.95" customHeight="1" outlineLevel="3" x14ac:dyDescent="0.2">
      <c r="A31" s="58" t="s">
        <v>1277</v>
      </c>
      <c r="B31" s="58" t="s">
        <v>88</v>
      </c>
      <c r="C31" s="61" t="s">
        <v>262</v>
      </c>
      <c r="D31" s="59" t="s">
        <v>117</v>
      </c>
      <c r="E31" s="59" t="s">
        <v>118</v>
      </c>
      <c r="F31" s="60" t="s">
        <v>577</v>
      </c>
      <c r="G31" s="60" t="s">
        <v>522</v>
      </c>
      <c r="H31" s="61" t="s">
        <v>86</v>
      </c>
      <c r="I31" s="62">
        <v>6132000</v>
      </c>
      <c r="J31" s="62">
        <v>8141947.0122566447</v>
      </c>
      <c r="K31" s="62">
        <v>2834158.7910000002</v>
      </c>
      <c r="L31" s="62" t="s">
        <v>85</v>
      </c>
      <c r="M31" s="62">
        <v>2638170.6529999999</v>
      </c>
      <c r="N31" s="62">
        <v>446663261.03299999</v>
      </c>
      <c r="O31" s="62" t="s">
        <v>85</v>
      </c>
      <c r="P31" s="62">
        <v>538318679.78900003</v>
      </c>
      <c r="Q31" s="62">
        <v>1986903.43</v>
      </c>
      <c r="R31" s="62" t="s">
        <v>268</v>
      </c>
      <c r="S31" s="58" t="s">
        <v>334</v>
      </c>
      <c r="T31" s="58" t="s">
        <v>246</v>
      </c>
      <c r="U31" s="58" t="s">
        <v>105</v>
      </c>
      <c r="V31" s="58" t="s">
        <v>279</v>
      </c>
    </row>
    <row r="32" spans="1:22" s="56" customFormat="1" ht="15.95" customHeight="1" outlineLevel="3" x14ac:dyDescent="0.2">
      <c r="A32" s="58" t="s">
        <v>1277</v>
      </c>
      <c r="B32" s="58" t="s">
        <v>88</v>
      </c>
      <c r="C32" s="61" t="s">
        <v>262</v>
      </c>
      <c r="D32" s="59" t="s">
        <v>121</v>
      </c>
      <c r="E32" s="59" t="s">
        <v>122</v>
      </c>
      <c r="F32" s="60" t="s">
        <v>578</v>
      </c>
      <c r="G32" s="60" t="s">
        <v>1080</v>
      </c>
      <c r="H32" s="61" t="s">
        <v>86</v>
      </c>
      <c r="I32" s="62">
        <v>12776000</v>
      </c>
      <c r="J32" s="62">
        <v>16963717.388876531</v>
      </c>
      <c r="K32" s="62">
        <v>17435846.725000001</v>
      </c>
      <c r="L32" s="62" t="s">
        <v>85</v>
      </c>
      <c r="M32" s="62">
        <v>16230120.66</v>
      </c>
      <c r="N32" s="62">
        <v>2747888432.5549998</v>
      </c>
      <c r="O32" s="62" t="s">
        <v>85</v>
      </c>
      <c r="P32" s="62">
        <v>3311755862.3470001</v>
      </c>
      <c r="Q32" s="62">
        <v>12223501.300000001</v>
      </c>
      <c r="R32" s="62" t="s">
        <v>268</v>
      </c>
      <c r="S32" s="58" t="s">
        <v>334</v>
      </c>
      <c r="T32" s="58" t="s">
        <v>246</v>
      </c>
      <c r="U32" s="58" t="s">
        <v>105</v>
      </c>
      <c r="V32" s="58" t="s">
        <v>279</v>
      </c>
    </row>
    <row r="33" spans="1:22" s="56" customFormat="1" ht="15.95" customHeight="1" outlineLevel="3" x14ac:dyDescent="0.2">
      <c r="A33" s="58" t="s">
        <v>1277</v>
      </c>
      <c r="B33" s="58" t="s">
        <v>88</v>
      </c>
      <c r="C33" s="61" t="s">
        <v>262</v>
      </c>
      <c r="D33" s="59" t="s">
        <v>7</v>
      </c>
      <c r="E33" s="59" t="s">
        <v>8</v>
      </c>
      <c r="F33" s="60" t="s">
        <v>586</v>
      </c>
      <c r="G33" s="60" t="s">
        <v>1080</v>
      </c>
      <c r="H33" s="61" t="s">
        <v>89</v>
      </c>
      <c r="I33" s="62">
        <v>172300000</v>
      </c>
      <c r="J33" s="62">
        <v>172300000</v>
      </c>
      <c r="K33" s="62">
        <v>9373795.0700000003</v>
      </c>
      <c r="L33" s="62" t="s">
        <v>85</v>
      </c>
      <c r="M33" s="62">
        <v>9373795.0700000003</v>
      </c>
      <c r="N33" s="62">
        <v>1477309559.352</v>
      </c>
      <c r="O33" s="62" t="s">
        <v>85</v>
      </c>
      <c r="P33" s="62">
        <v>1912722734.803</v>
      </c>
      <c r="Q33" s="62">
        <v>9373795.0700000003</v>
      </c>
      <c r="R33" s="62" t="s">
        <v>268</v>
      </c>
      <c r="S33" s="58" t="s">
        <v>334</v>
      </c>
      <c r="T33" s="58" t="s">
        <v>246</v>
      </c>
      <c r="U33" s="58" t="s">
        <v>105</v>
      </c>
      <c r="V33" s="58" t="s">
        <v>279</v>
      </c>
    </row>
    <row r="34" spans="1:22" s="56" customFormat="1" ht="15.95" customHeight="1" outlineLevel="3" x14ac:dyDescent="0.2">
      <c r="A34" s="58" t="s">
        <v>1277</v>
      </c>
      <c r="B34" s="58" t="s">
        <v>88</v>
      </c>
      <c r="C34" s="61" t="s">
        <v>262</v>
      </c>
      <c r="D34" s="59" t="s">
        <v>38</v>
      </c>
      <c r="E34" s="59" t="s">
        <v>39</v>
      </c>
      <c r="F34" s="60" t="s">
        <v>579</v>
      </c>
      <c r="G34" s="60" t="s">
        <v>869</v>
      </c>
      <c r="H34" s="61" t="s">
        <v>89</v>
      </c>
      <c r="I34" s="62">
        <v>243240000</v>
      </c>
      <c r="J34" s="62">
        <v>243240000</v>
      </c>
      <c r="K34" s="62">
        <v>52531579.859999999</v>
      </c>
      <c r="L34" s="62" t="s">
        <v>85</v>
      </c>
      <c r="M34" s="62">
        <v>52531579.859999999</v>
      </c>
      <c r="N34" s="62">
        <v>8278973939.1040001</v>
      </c>
      <c r="O34" s="62" t="s">
        <v>85</v>
      </c>
      <c r="P34" s="62">
        <v>10719068034.129999</v>
      </c>
      <c r="Q34" s="62">
        <v>52531579.859999999</v>
      </c>
      <c r="R34" s="62" t="s">
        <v>268</v>
      </c>
      <c r="S34" s="58" t="s">
        <v>334</v>
      </c>
      <c r="T34" s="58" t="s">
        <v>246</v>
      </c>
      <c r="U34" s="58" t="s">
        <v>40</v>
      </c>
      <c r="V34" s="58" t="s">
        <v>279</v>
      </c>
    </row>
    <row r="35" spans="1:22" s="56" customFormat="1" ht="15.95" customHeight="1" outlineLevel="3" x14ac:dyDescent="0.2">
      <c r="A35" s="58" t="s">
        <v>1277</v>
      </c>
      <c r="B35" s="58" t="s">
        <v>88</v>
      </c>
      <c r="C35" s="61" t="s">
        <v>262</v>
      </c>
      <c r="D35" s="59" t="s">
        <v>434</v>
      </c>
      <c r="E35" s="59" t="s">
        <v>435</v>
      </c>
      <c r="F35" s="60" t="s">
        <v>587</v>
      </c>
      <c r="G35" s="60" t="s">
        <v>394</v>
      </c>
      <c r="H35" s="61" t="s">
        <v>89</v>
      </c>
      <c r="I35" s="62">
        <v>245000000</v>
      </c>
      <c r="J35" s="62">
        <v>245000000</v>
      </c>
      <c r="K35" s="62">
        <v>20979075.039999999</v>
      </c>
      <c r="L35" s="62" t="s">
        <v>85</v>
      </c>
      <c r="M35" s="62">
        <v>20979075.039999999</v>
      </c>
      <c r="N35" s="62">
        <v>3306301009.5180001</v>
      </c>
      <c r="O35" s="62" t="s">
        <v>85</v>
      </c>
      <c r="P35" s="62">
        <v>4280779927.9250002</v>
      </c>
      <c r="Q35" s="62">
        <v>20979075.039999999</v>
      </c>
      <c r="R35" s="62" t="s">
        <v>268</v>
      </c>
      <c r="S35" s="58" t="s">
        <v>334</v>
      </c>
      <c r="T35" s="58" t="s">
        <v>246</v>
      </c>
      <c r="U35" s="58" t="s">
        <v>109</v>
      </c>
      <c r="V35" s="58" t="s">
        <v>279</v>
      </c>
    </row>
    <row r="36" spans="1:22" s="56" customFormat="1" ht="15.95" customHeight="1" outlineLevel="3" x14ac:dyDescent="0.2">
      <c r="A36" s="58" t="s">
        <v>1277</v>
      </c>
      <c r="B36" s="58" t="s">
        <v>88</v>
      </c>
      <c r="C36" s="61" t="s">
        <v>262</v>
      </c>
      <c r="D36" s="59" t="s">
        <v>351</v>
      </c>
      <c r="E36" s="59" t="s">
        <v>352</v>
      </c>
      <c r="F36" s="60" t="s">
        <v>580</v>
      </c>
      <c r="G36" s="60" t="s">
        <v>1142</v>
      </c>
      <c r="H36" s="61" t="s">
        <v>89</v>
      </c>
      <c r="I36" s="62">
        <v>25100000</v>
      </c>
      <c r="J36" s="62">
        <v>25100000</v>
      </c>
      <c r="K36" s="62">
        <v>11974284.41</v>
      </c>
      <c r="L36" s="62" t="s">
        <v>85</v>
      </c>
      <c r="M36" s="62">
        <v>11974284.41</v>
      </c>
      <c r="N36" s="62">
        <v>1887146528.5079999</v>
      </c>
      <c r="O36" s="62" t="s">
        <v>85</v>
      </c>
      <c r="P36" s="62">
        <v>2443352543.23</v>
      </c>
      <c r="Q36" s="62">
        <v>11974284.41</v>
      </c>
      <c r="R36" s="62" t="s">
        <v>268</v>
      </c>
      <c r="S36" s="58" t="s">
        <v>334</v>
      </c>
      <c r="T36" s="58" t="s">
        <v>95</v>
      </c>
      <c r="U36" s="58" t="s">
        <v>120</v>
      </c>
      <c r="V36" s="58" t="s">
        <v>279</v>
      </c>
    </row>
    <row r="37" spans="1:22" s="56" customFormat="1" ht="15.95" customHeight="1" outlineLevel="3" x14ac:dyDescent="0.2">
      <c r="A37" s="58" t="s">
        <v>1277</v>
      </c>
      <c r="B37" s="58" t="s">
        <v>88</v>
      </c>
      <c r="C37" s="61" t="s">
        <v>262</v>
      </c>
      <c r="D37" s="59" t="s">
        <v>353</v>
      </c>
      <c r="E37" s="59" t="s">
        <v>354</v>
      </c>
      <c r="F37" s="60" t="s">
        <v>580</v>
      </c>
      <c r="G37" s="60" t="s">
        <v>1142</v>
      </c>
      <c r="H37" s="61" t="s">
        <v>86</v>
      </c>
      <c r="I37" s="62">
        <v>48350000</v>
      </c>
      <c r="J37" s="62">
        <v>64198163.41203665</v>
      </c>
      <c r="K37" s="62">
        <v>49674558.839000002</v>
      </c>
      <c r="L37" s="62" t="s">
        <v>85</v>
      </c>
      <c r="M37" s="62">
        <v>46239456.931999996</v>
      </c>
      <c r="N37" s="62">
        <v>7828707591.9519997</v>
      </c>
      <c r="O37" s="62" t="s">
        <v>85</v>
      </c>
      <c r="P37" s="62">
        <v>9435160450.8700008</v>
      </c>
      <c r="Q37" s="62">
        <v>34824637.090000004</v>
      </c>
      <c r="R37" s="62" t="s">
        <v>268</v>
      </c>
      <c r="S37" s="58" t="s">
        <v>334</v>
      </c>
      <c r="T37" s="58" t="s">
        <v>95</v>
      </c>
      <c r="U37" s="58" t="s">
        <v>120</v>
      </c>
      <c r="V37" s="58" t="s">
        <v>279</v>
      </c>
    </row>
    <row r="38" spans="1:22" s="56" customFormat="1" ht="15.95" customHeight="1" outlineLevel="3" x14ac:dyDescent="0.2">
      <c r="A38" s="58" t="s">
        <v>1277</v>
      </c>
      <c r="B38" s="58" t="s">
        <v>88</v>
      </c>
      <c r="C38" s="61" t="s">
        <v>262</v>
      </c>
      <c r="D38" s="59" t="s">
        <v>436</v>
      </c>
      <c r="E38" s="59" t="s">
        <v>437</v>
      </c>
      <c r="F38" s="60" t="s">
        <v>581</v>
      </c>
      <c r="G38" s="60" t="s">
        <v>670</v>
      </c>
      <c r="H38" s="61" t="s">
        <v>86</v>
      </c>
      <c r="I38" s="62">
        <v>283776000</v>
      </c>
      <c r="J38" s="62">
        <v>376792099.69832706</v>
      </c>
      <c r="K38" s="62">
        <v>8592255.875</v>
      </c>
      <c r="L38" s="62">
        <v>4627190.13</v>
      </c>
      <c r="M38" s="62">
        <v>3404621.6779999998</v>
      </c>
      <c r="N38" s="62">
        <v>1354139027.4749999</v>
      </c>
      <c r="O38" s="62">
        <v>948886773</v>
      </c>
      <c r="P38" s="62">
        <v>694712999.24199998</v>
      </c>
      <c r="Q38" s="62">
        <v>2564145.91</v>
      </c>
      <c r="R38" s="62" t="s">
        <v>268</v>
      </c>
      <c r="S38" s="58" t="s">
        <v>334</v>
      </c>
      <c r="T38" s="58" t="s">
        <v>94</v>
      </c>
      <c r="U38" s="58" t="s">
        <v>385</v>
      </c>
      <c r="V38" s="58" t="s">
        <v>279</v>
      </c>
    </row>
    <row r="39" spans="1:22" s="56" customFormat="1" ht="15.95" customHeight="1" outlineLevel="3" x14ac:dyDescent="0.2">
      <c r="A39" s="58" t="s">
        <v>1277</v>
      </c>
      <c r="B39" s="58" t="s">
        <v>88</v>
      </c>
      <c r="C39" s="61" t="s">
        <v>262</v>
      </c>
      <c r="D39" s="59" t="s">
        <v>654</v>
      </c>
      <c r="E39" s="59" t="s">
        <v>655</v>
      </c>
      <c r="F39" s="60" t="s">
        <v>44</v>
      </c>
      <c r="G39" s="60" t="s">
        <v>1757</v>
      </c>
      <c r="H39" s="61" t="s">
        <v>89</v>
      </c>
      <c r="I39" s="62">
        <v>658000000</v>
      </c>
      <c r="J39" s="62">
        <v>658000000</v>
      </c>
      <c r="K39" s="62">
        <v>351619724.49000001</v>
      </c>
      <c r="L39" s="62">
        <v>92296883.769999996</v>
      </c>
      <c r="M39" s="62">
        <v>259322840.72</v>
      </c>
      <c r="N39" s="62">
        <v>55415248185.68</v>
      </c>
      <c r="O39" s="62">
        <v>16184648145.782</v>
      </c>
      <c r="P39" s="62">
        <v>52914821520.496002</v>
      </c>
      <c r="Q39" s="62">
        <v>259322840.72</v>
      </c>
      <c r="R39" s="62" t="s">
        <v>268</v>
      </c>
      <c r="S39" s="58" t="s">
        <v>334</v>
      </c>
      <c r="T39" s="58" t="s">
        <v>246</v>
      </c>
      <c r="U39" s="58" t="s">
        <v>109</v>
      </c>
      <c r="V39" s="58" t="s">
        <v>279</v>
      </c>
    </row>
    <row r="40" spans="1:22" s="56" customFormat="1" ht="15.95" customHeight="1" outlineLevel="3" x14ac:dyDescent="0.2">
      <c r="A40" s="58" t="s">
        <v>1277</v>
      </c>
      <c r="B40" s="58" t="s">
        <v>88</v>
      </c>
      <c r="C40" s="61" t="s">
        <v>262</v>
      </c>
      <c r="D40" s="59" t="s">
        <v>656</v>
      </c>
      <c r="E40" s="59" t="s">
        <v>657</v>
      </c>
      <c r="F40" s="60" t="s">
        <v>44</v>
      </c>
      <c r="G40" s="60" t="s">
        <v>1422</v>
      </c>
      <c r="H40" s="61" t="s">
        <v>89</v>
      </c>
      <c r="I40" s="62">
        <v>30000000</v>
      </c>
      <c r="J40" s="62">
        <v>30000000</v>
      </c>
      <c r="K40" s="62">
        <v>29709420.190000001</v>
      </c>
      <c r="L40" s="62">
        <v>6205.48</v>
      </c>
      <c r="M40" s="62">
        <v>29703214.710000001</v>
      </c>
      <c r="N40" s="62">
        <v>4682202898.7980003</v>
      </c>
      <c r="O40" s="62">
        <v>1082806.1569999999</v>
      </c>
      <c r="P40" s="62">
        <v>6060940488.6999998</v>
      </c>
      <c r="Q40" s="62">
        <v>29703214.710000001</v>
      </c>
      <c r="R40" s="62" t="s">
        <v>268</v>
      </c>
      <c r="S40" s="58" t="s">
        <v>334</v>
      </c>
      <c r="T40" s="58" t="s">
        <v>246</v>
      </c>
      <c r="U40" s="58" t="s">
        <v>109</v>
      </c>
      <c r="V40" s="58" t="s">
        <v>279</v>
      </c>
    </row>
    <row r="41" spans="1:22" s="56" customFormat="1" ht="15.95" customHeight="1" outlineLevel="3" x14ac:dyDescent="0.2">
      <c r="A41" s="58" t="s">
        <v>1277</v>
      </c>
      <c r="B41" s="58" t="s">
        <v>88</v>
      </c>
      <c r="C41" s="61" t="s">
        <v>262</v>
      </c>
      <c r="D41" s="59" t="s">
        <v>652</v>
      </c>
      <c r="E41" s="59" t="s">
        <v>653</v>
      </c>
      <c r="F41" s="60" t="s">
        <v>44</v>
      </c>
      <c r="G41" s="60" t="s">
        <v>670</v>
      </c>
      <c r="H41" s="61" t="s">
        <v>86</v>
      </c>
      <c r="I41" s="62">
        <v>19380000</v>
      </c>
      <c r="J41" s="62">
        <v>25732376.56515554</v>
      </c>
      <c r="K41" s="62">
        <v>18782179.289999999</v>
      </c>
      <c r="L41" s="62">
        <v>4587482.682</v>
      </c>
      <c r="M41" s="62">
        <v>13150783.653999999</v>
      </c>
      <c r="N41" s="62">
        <v>2960070366.7210002</v>
      </c>
      <c r="O41" s="62">
        <v>807512479.67700005</v>
      </c>
      <c r="P41" s="62">
        <v>2683417195.191</v>
      </c>
      <c r="Q41" s="62">
        <v>9904339.25</v>
      </c>
      <c r="R41" s="62" t="s">
        <v>268</v>
      </c>
      <c r="S41" s="58" t="s">
        <v>334</v>
      </c>
      <c r="T41" s="58" t="s">
        <v>246</v>
      </c>
      <c r="U41" s="58" t="s">
        <v>109</v>
      </c>
      <c r="V41" s="58" t="s">
        <v>279</v>
      </c>
    </row>
    <row r="42" spans="1:22" s="56" customFormat="1" ht="15.95" customHeight="1" outlineLevel="3" x14ac:dyDescent="0.2">
      <c r="A42" s="58" t="s">
        <v>1277</v>
      </c>
      <c r="B42" s="58" t="s">
        <v>88</v>
      </c>
      <c r="C42" s="61" t="s">
        <v>262</v>
      </c>
      <c r="D42" s="59" t="s">
        <v>616</v>
      </c>
      <c r="E42" s="59" t="s">
        <v>617</v>
      </c>
      <c r="F42" s="60" t="s">
        <v>51</v>
      </c>
      <c r="G42" s="60" t="s">
        <v>1080</v>
      </c>
      <c r="H42" s="61" t="s">
        <v>89</v>
      </c>
      <c r="I42" s="62">
        <v>167200000</v>
      </c>
      <c r="J42" s="62">
        <v>167200000</v>
      </c>
      <c r="K42" s="62">
        <v>34393515.469999999</v>
      </c>
      <c r="L42" s="62" t="s">
        <v>85</v>
      </c>
      <c r="M42" s="62">
        <v>34393515.469999999</v>
      </c>
      <c r="N42" s="62">
        <v>5420416043.2480001</v>
      </c>
      <c r="O42" s="62" t="s">
        <v>85</v>
      </c>
      <c r="P42" s="62">
        <v>7017996284.1090002</v>
      </c>
      <c r="Q42" s="62">
        <v>34393515.469999999</v>
      </c>
      <c r="R42" s="62" t="s">
        <v>268</v>
      </c>
      <c r="S42" s="58" t="s">
        <v>334</v>
      </c>
      <c r="T42" s="58" t="s">
        <v>246</v>
      </c>
      <c r="U42" s="58" t="s">
        <v>109</v>
      </c>
      <c r="V42" s="58" t="s">
        <v>279</v>
      </c>
    </row>
    <row r="43" spans="1:22" s="56" customFormat="1" ht="15.95" customHeight="1" outlineLevel="3" x14ac:dyDescent="0.2">
      <c r="A43" s="58" t="s">
        <v>1277</v>
      </c>
      <c r="B43" s="58" t="s">
        <v>88</v>
      </c>
      <c r="C43" s="61" t="s">
        <v>262</v>
      </c>
      <c r="D43" s="59" t="s">
        <v>770</v>
      </c>
      <c r="E43" s="59" t="s">
        <v>771</v>
      </c>
      <c r="F43" s="60" t="s">
        <v>772</v>
      </c>
      <c r="G43" s="60" t="s">
        <v>748</v>
      </c>
      <c r="H43" s="61" t="s">
        <v>89</v>
      </c>
      <c r="I43" s="62">
        <v>122600000</v>
      </c>
      <c r="J43" s="62">
        <v>122600000</v>
      </c>
      <c r="K43" s="62">
        <v>31728179.609999999</v>
      </c>
      <c r="L43" s="62" t="s">
        <v>85</v>
      </c>
      <c r="M43" s="62">
        <v>31728179.609999999</v>
      </c>
      <c r="N43" s="62">
        <v>5000359266.302</v>
      </c>
      <c r="O43" s="62" t="s">
        <v>85</v>
      </c>
      <c r="P43" s="62">
        <v>6474134544.3079996</v>
      </c>
      <c r="Q43" s="62">
        <v>31728179.609999999</v>
      </c>
      <c r="R43" s="62" t="s">
        <v>268</v>
      </c>
      <c r="S43" s="58" t="s">
        <v>334</v>
      </c>
      <c r="T43" s="58" t="s">
        <v>280</v>
      </c>
      <c r="U43" s="58" t="s">
        <v>98</v>
      </c>
      <c r="V43" s="58" t="s">
        <v>279</v>
      </c>
    </row>
    <row r="44" spans="1:22" s="56" customFormat="1" ht="15.95" customHeight="1" outlineLevel="3" x14ac:dyDescent="0.2">
      <c r="A44" s="58" t="s">
        <v>1277</v>
      </c>
      <c r="B44" s="58" t="s">
        <v>88</v>
      </c>
      <c r="C44" s="61" t="s">
        <v>262</v>
      </c>
      <c r="D44" s="59" t="s">
        <v>643</v>
      </c>
      <c r="E44" s="59" t="s">
        <v>644</v>
      </c>
      <c r="F44" s="60" t="s">
        <v>641</v>
      </c>
      <c r="G44" s="60" t="s">
        <v>1757</v>
      </c>
      <c r="H44" s="61" t="s">
        <v>89</v>
      </c>
      <c r="I44" s="62">
        <v>50000000</v>
      </c>
      <c r="J44" s="62">
        <v>50000000</v>
      </c>
      <c r="K44" s="62">
        <v>17367760.149999999</v>
      </c>
      <c r="L44" s="62">
        <v>2702049.11</v>
      </c>
      <c r="M44" s="62">
        <v>14665711.039999999</v>
      </c>
      <c r="N44" s="62">
        <v>2737157992.3099999</v>
      </c>
      <c r="O44" s="62">
        <v>496052429.26899999</v>
      </c>
      <c r="P44" s="62">
        <v>2992538104.2340002</v>
      </c>
      <c r="Q44" s="62">
        <v>14665711.039999999</v>
      </c>
      <c r="R44" s="62" t="s">
        <v>268</v>
      </c>
      <c r="S44" s="58" t="s">
        <v>334</v>
      </c>
      <c r="T44" s="58" t="s">
        <v>90</v>
      </c>
      <c r="U44" s="58" t="s">
        <v>111</v>
      </c>
      <c r="V44" s="58" t="s">
        <v>279</v>
      </c>
    </row>
    <row r="45" spans="1:22" s="56" customFormat="1" ht="15.95" customHeight="1" outlineLevel="3" x14ac:dyDescent="0.2">
      <c r="A45" s="58" t="s">
        <v>1277</v>
      </c>
      <c r="B45" s="58" t="s">
        <v>88</v>
      </c>
      <c r="C45" s="61" t="s">
        <v>262</v>
      </c>
      <c r="D45" s="59" t="s">
        <v>639</v>
      </c>
      <c r="E45" s="59" t="s">
        <v>640</v>
      </c>
      <c r="F45" s="60" t="s">
        <v>641</v>
      </c>
      <c r="G45" s="60" t="s">
        <v>1122</v>
      </c>
      <c r="H45" s="61" t="s">
        <v>86</v>
      </c>
      <c r="I45" s="62">
        <v>64982000</v>
      </c>
      <c r="J45" s="62">
        <v>86281800.513773859</v>
      </c>
      <c r="K45" s="62">
        <v>24074633.247000001</v>
      </c>
      <c r="L45" s="62">
        <v>8681381.4120000005</v>
      </c>
      <c r="M45" s="62">
        <v>14115024.370999999</v>
      </c>
      <c r="N45" s="62">
        <v>3794160803.4130001</v>
      </c>
      <c r="O45" s="62">
        <v>1564692480.8729999</v>
      </c>
      <c r="P45" s="62">
        <v>2880170498.2329998</v>
      </c>
      <c r="Q45" s="62">
        <v>10630544.427999999</v>
      </c>
      <c r="R45" s="62" t="s">
        <v>268</v>
      </c>
      <c r="S45" s="58" t="s">
        <v>334</v>
      </c>
      <c r="T45" s="58" t="s">
        <v>90</v>
      </c>
      <c r="U45" s="58" t="s">
        <v>111</v>
      </c>
      <c r="V45" s="58" t="s">
        <v>279</v>
      </c>
    </row>
    <row r="46" spans="1:22" s="56" customFormat="1" ht="15.95" customHeight="1" outlineLevel="3" x14ac:dyDescent="0.2">
      <c r="A46" s="58" t="s">
        <v>1277</v>
      </c>
      <c r="B46" s="58" t="s">
        <v>88</v>
      </c>
      <c r="C46" s="61" t="s">
        <v>262</v>
      </c>
      <c r="D46" s="59" t="s">
        <v>715</v>
      </c>
      <c r="E46" s="59" t="s">
        <v>716</v>
      </c>
      <c r="F46" s="60" t="s">
        <v>711</v>
      </c>
      <c r="G46" s="60" t="s">
        <v>206</v>
      </c>
      <c r="H46" s="61" t="s">
        <v>89</v>
      </c>
      <c r="I46" s="62">
        <v>87800000</v>
      </c>
      <c r="J46" s="62">
        <v>87800000</v>
      </c>
      <c r="K46" s="62">
        <v>36805693.729999997</v>
      </c>
      <c r="L46" s="62" t="s">
        <v>85</v>
      </c>
      <c r="M46" s="62">
        <v>36805693.729999997</v>
      </c>
      <c r="N46" s="62">
        <v>5800575197.118</v>
      </c>
      <c r="O46" s="62" t="s">
        <v>85</v>
      </c>
      <c r="P46" s="62">
        <v>7510201219.6599998</v>
      </c>
      <c r="Q46" s="62">
        <v>36805693.729999997</v>
      </c>
      <c r="R46" s="62" t="s">
        <v>268</v>
      </c>
      <c r="S46" s="58" t="s">
        <v>334</v>
      </c>
      <c r="T46" s="58" t="s">
        <v>280</v>
      </c>
      <c r="U46" s="58" t="s">
        <v>98</v>
      </c>
      <c r="V46" s="58" t="s">
        <v>279</v>
      </c>
    </row>
    <row r="47" spans="1:22" s="56" customFormat="1" ht="15.95" customHeight="1" outlineLevel="3" x14ac:dyDescent="0.2">
      <c r="A47" s="58" t="s">
        <v>1277</v>
      </c>
      <c r="B47" s="58" t="s">
        <v>88</v>
      </c>
      <c r="C47" s="61" t="s">
        <v>262</v>
      </c>
      <c r="D47" s="59" t="s">
        <v>658</v>
      </c>
      <c r="E47" s="59" t="s">
        <v>659</v>
      </c>
      <c r="F47" s="60" t="s">
        <v>660</v>
      </c>
      <c r="G47" s="60" t="s">
        <v>869</v>
      </c>
      <c r="H47" s="61" t="s">
        <v>89</v>
      </c>
      <c r="I47" s="62">
        <v>248000000</v>
      </c>
      <c r="J47" s="62">
        <v>248000000</v>
      </c>
      <c r="K47" s="62">
        <v>196713025.41999999</v>
      </c>
      <c r="L47" s="62" t="s">
        <v>85</v>
      </c>
      <c r="M47" s="62">
        <v>196713025.41999999</v>
      </c>
      <c r="N47" s="62">
        <v>31001961396.837002</v>
      </c>
      <c r="O47" s="62" t="s">
        <v>85</v>
      </c>
      <c r="P47" s="62">
        <v>40139289705.279999</v>
      </c>
      <c r="Q47" s="62">
        <v>196713025.41999999</v>
      </c>
      <c r="R47" s="62" t="s">
        <v>268</v>
      </c>
      <c r="S47" s="58" t="s">
        <v>334</v>
      </c>
      <c r="T47" s="58" t="s">
        <v>246</v>
      </c>
      <c r="U47" s="58" t="s">
        <v>109</v>
      </c>
      <c r="V47" s="58" t="s">
        <v>279</v>
      </c>
    </row>
    <row r="48" spans="1:22" s="56" customFormat="1" ht="15.95" customHeight="1" outlineLevel="3" x14ac:dyDescent="0.2">
      <c r="A48" s="58" t="s">
        <v>1277</v>
      </c>
      <c r="B48" s="58" t="s">
        <v>88</v>
      </c>
      <c r="C48" s="61" t="s">
        <v>262</v>
      </c>
      <c r="D48" s="59" t="s">
        <v>675</v>
      </c>
      <c r="E48" s="59" t="s">
        <v>676</v>
      </c>
      <c r="F48" s="60" t="s">
        <v>677</v>
      </c>
      <c r="G48" s="60" t="s">
        <v>384</v>
      </c>
      <c r="H48" s="61" t="s">
        <v>86</v>
      </c>
      <c r="I48" s="62">
        <v>13459000</v>
      </c>
      <c r="J48" s="62">
        <v>17870591.134697028</v>
      </c>
      <c r="K48" s="62">
        <v>19198186.780999999</v>
      </c>
      <c r="L48" s="62" t="s">
        <v>85</v>
      </c>
      <c r="M48" s="62">
        <v>17870591.135000002</v>
      </c>
      <c r="N48" s="62">
        <v>3025633123.119</v>
      </c>
      <c r="O48" s="62" t="s">
        <v>85</v>
      </c>
      <c r="P48" s="62">
        <v>3646493836.5349998</v>
      </c>
      <c r="Q48" s="62">
        <v>13459000</v>
      </c>
      <c r="R48" s="62" t="s">
        <v>1192</v>
      </c>
      <c r="S48" s="58" t="s">
        <v>102</v>
      </c>
      <c r="T48" s="58" t="s">
        <v>97</v>
      </c>
      <c r="U48" s="58" t="s">
        <v>93</v>
      </c>
      <c r="V48" s="58" t="s">
        <v>279</v>
      </c>
    </row>
    <row r="49" spans="1:22" s="56" customFormat="1" ht="15.95" customHeight="1" outlineLevel="3" x14ac:dyDescent="0.2">
      <c r="A49" s="58" t="s">
        <v>1277</v>
      </c>
      <c r="B49" s="58" t="s">
        <v>88</v>
      </c>
      <c r="C49" s="61" t="s">
        <v>262</v>
      </c>
      <c r="D49" s="59" t="s">
        <v>690</v>
      </c>
      <c r="E49" s="59" t="s">
        <v>691</v>
      </c>
      <c r="F49" s="60" t="s">
        <v>692</v>
      </c>
      <c r="G49" s="60" t="s">
        <v>670</v>
      </c>
      <c r="H49" s="61" t="s">
        <v>86</v>
      </c>
      <c r="I49" s="62">
        <v>26361000</v>
      </c>
      <c r="J49" s="62">
        <v>35001608.804647326</v>
      </c>
      <c r="K49" s="62">
        <v>19384581.511999998</v>
      </c>
      <c r="L49" s="62">
        <v>6618727.3700000001</v>
      </c>
      <c r="M49" s="62">
        <v>11634877.408</v>
      </c>
      <c r="N49" s="62">
        <v>3055008922.0500002</v>
      </c>
      <c r="O49" s="62">
        <v>1267077239.3599999</v>
      </c>
      <c r="P49" s="62">
        <v>2374096549.9289999</v>
      </c>
      <c r="Q49" s="62">
        <v>8762654.4560000002</v>
      </c>
      <c r="R49" s="62" t="s">
        <v>268</v>
      </c>
      <c r="S49" s="58" t="s">
        <v>334</v>
      </c>
      <c r="T49" s="58" t="s">
        <v>95</v>
      </c>
      <c r="U49" s="58" t="s">
        <v>50</v>
      </c>
      <c r="V49" s="58" t="s">
        <v>279</v>
      </c>
    </row>
    <row r="50" spans="1:22" s="56" customFormat="1" ht="15.95" customHeight="1" outlineLevel="3" x14ac:dyDescent="0.2">
      <c r="A50" s="58" t="s">
        <v>1277</v>
      </c>
      <c r="B50" s="58" t="s">
        <v>88</v>
      </c>
      <c r="C50" s="61" t="s">
        <v>262</v>
      </c>
      <c r="D50" s="59" t="s">
        <v>718</v>
      </c>
      <c r="E50" s="59" t="s">
        <v>719</v>
      </c>
      <c r="F50" s="60" t="s">
        <v>720</v>
      </c>
      <c r="G50" s="60" t="s">
        <v>717</v>
      </c>
      <c r="H50" s="61" t="s">
        <v>89</v>
      </c>
      <c r="I50" s="62">
        <v>218040000</v>
      </c>
      <c r="J50" s="62">
        <v>218040000</v>
      </c>
      <c r="K50" s="62">
        <v>45130209.82</v>
      </c>
      <c r="L50" s="62" t="s">
        <v>85</v>
      </c>
      <c r="M50" s="62">
        <v>45130209.82</v>
      </c>
      <c r="N50" s="62">
        <v>7112518450.0799999</v>
      </c>
      <c r="O50" s="62" t="s">
        <v>85</v>
      </c>
      <c r="P50" s="62">
        <v>9208818595.2980003</v>
      </c>
      <c r="Q50" s="62">
        <v>45130209.82</v>
      </c>
      <c r="R50" s="62" t="s">
        <v>268</v>
      </c>
      <c r="S50" s="58" t="s">
        <v>334</v>
      </c>
      <c r="T50" s="58" t="s">
        <v>9</v>
      </c>
      <c r="U50" s="58" t="s">
        <v>111</v>
      </c>
      <c r="V50" s="58" t="s">
        <v>279</v>
      </c>
    </row>
    <row r="51" spans="1:22" s="56" customFormat="1" ht="15.95" customHeight="1" outlineLevel="3" x14ac:dyDescent="0.2">
      <c r="A51" s="58" t="s">
        <v>1277</v>
      </c>
      <c r="B51" s="58" t="s">
        <v>88</v>
      </c>
      <c r="C51" s="61" t="s">
        <v>262</v>
      </c>
      <c r="D51" s="59" t="s">
        <v>883</v>
      </c>
      <c r="E51" s="59" t="s">
        <v>884</v>
      </c>
      <c r="F51" s="60" t="s">
        <v>885</v>
      </c>
      <c r="G51" s="60" t="s">
        <v>670</v>
      </c>
      <c r="H51" s="61" t="s">
        <v>89</v>
      </c>
      <c r="I51" s="62">
        <v>197850000</v>
      </c>
      <c r="J51" s="62">
        <v>197850000</v>
      </c>
      <c r="K51" s="62">
        <v>61060393.07</v>
      </c>
      <c r="L51" s="62">
        <v>1114314.31</v>
      </c>
      <c r="M51" s="62">
        <v>59946078.759999998</v>
      </c>
      <c r="N51" s="62">
        <v>9623114406.3290005</v>
      </c>
      <c r="O51" s="62">
        <v>198757334.42500001</v>
      </c>
      <c r="P51" s="62">
        <v>12231996416.636</v>
      </c>
      <c r="Q51" s="62">
        <v>59946078.759999998</v>
      </c>
      <c r="R51" s="62" t="s">
        <v>268</v>
      </c>
      <c r="S51" s="58" t="s">
        <v>334</v>
      </c>
      <c r="T51" s="58" t="s">
        <v>280</v>
      </c>
      <c r="U51" s="58" t="s">
        <v>120</v>
      </c>
      <c r="V51" s="58" t="s">
        <v>279</v>
      </c>
    </row>
    <row r="52" spans="1:22" s="56" customFormat="1" ht="15.95" customHeight="1" outlineLevel="3" x14ac:dyDescent="0.2">
      <c r="A52" s="58" t="s">
        <v>1277</v>
      </c>
      <c r="B52" s="58" t="s">
        <v>88</v>
      </c>
      <c r="C52" s="61" t="s">
        <v>262</v>
      </c>
      <c r="D52" s="59" t="s">
        <v>773</v>
      </c>
      <c r="E52" s="59" t="s">
        <v>774</v>
      </c>
      <c r="F52" s="60" t="s">
        <v>1119</v>
      </c>
      <c r="G52" s="60" t="s">
        <v>995</v>
      </c>
      <c r="H52" s="61" t="s">
        <v>89</v>
      </c>
      <c r="I52" s="62">
        <v>380000000</v>
      </c>
      <c r="J52" s="62">
        <v>380000000</v>
      </c>
      <c r="K52" s="62">
        <v>377499429.20999998</v>
      </c>
      <c r="L52" s="62">
        <v>583016.34</v>
      </c>
      <c r="M52" s="62">
        <v>376916412.87</v>
      </c>
      <c r="N52" s="62">
        <v>59493888148.528999</v>
      </c>
      <c r="O52" s="62">
        <v>102828325.073</v>
      </c>
      <c r="P52" s="62">
        <v>76909788045.613998</v>
      </c>
      <c r="Q52" s="62">
        <v>376916412.87</v>
      </c>
      <c r="R52" s="62" t="s">
        <v>268</v>
      </c>
      <c r="S52" s="58" t="s">
        <v>334</v>
      </c>
      <c r="T52" s="58" t="s">
        <v>246</v>
      </c>
      <c r="U52" s="58" t="s">
        <v>109</v>
      </c>
      <c r="V52" s="58" t="s">
        <v>279</v>
      </c>
    </row>
    <row r="53" spans="1:22" s="56" customFormat="1" ht="15.95" customHeight="1" outlineLevel="3" x14ac:dyDescent="0.2">
      <c r="A53" s="58" t="s">
        <v>1277</v>
      </c>
      <c r="B53" s="58" t="s">
        <v>88</v>
      </c>
      <c r="C53" s="61" t="s">
        <v>262</v>
      </c>
      <c r="D53" s="59" t="s">
        <v>775</v>
      </c>
      <c r="E53" s="59" t="s">
        <v>776</v>
      </c>
      <c r="F53" s="60" t="s">
        <v>1119</v>
      </c>
      <c r="G53" s="60" t="s">
        <v>777</v>
      </c>
      <c r="H53" s="61" t="s">
        <v>86</v>
      </c>
      <c r="I53" s="62">
        <v>14208000</v>
      </c>
      <c r="J53" s="62">
        <v>18865098.361079976</v>
      </c>
      <c r="K53" s="62">
        <v>20266575.361000001</v>
      </c>
      <c r="L53" s="62">
        <v>239441.85</v>
      </c>
      <c r="M53" s="62">
        <v>18632442.835999999</v>
      </c>
      <c r="N53" s="62">
        <v>3194011101.3649998</v>
      </c>
      <c r="O53" s="62">
        <v>44828491.780000001</v>
      </c>
      <c r="P53" s="62">
        <v>3801949664.0539999</v>
      </c>
      <c r="Q53" s="62">
        <v>14032778.560000001</v>
      </c>
      <c r="R53" s="62" t="s">
        <v>268</v>
      </c>
      <c r="S53" s="58" t="s">
        <v>334</v>
      </c>
      <c r="T53" s="58" t="s">
        <v>246</v>
      </c>
      <c r="U53" s="58" t="s">
        <v>109</v>
      </c>
      <c r="V53" s="58" t="s">
        <v>279</v>
      </c>
    </row>
    <row r="54" spans="1:22" s="56" customFormat="1" ht="15.95" customHeight="1" outlineLevel="3" x14ac:dyDescent="0.2">
      <c r="A54" s="58" t="s">
        <v>1277</v>
      </c>
      <c r="B54" s="58" t="s">
        <v>88</v>
      </c>
      <c r="C54" s="61" t="s">
        <v>262</v>
      </c>
      <c r="D54" s="59" t="s">
        <v>1050</v>
      </c>
      <c r="E54" s="59" t="s">
        <v>1051</v>
      </c>
      <c r="F54" s="60" t="s">
        <v>1052</v>
      </c>
      <c r="G54" s="60" t="s">
        <v>1757</v>
      </c>
      <c r="H54" s="61" t="s">
        <v>89</v>
      </c>
      <c r="I54" s="62">
        <v>150000000</v>
      </c>
      <c r="J54" s="62">
        <v>150000000</v>
      </c>
      <c r="K54" s="62">
        <v>67693585.090000004</v>
      </c>
      <c r="L54" s="62">
        <v>42975926.07</v>
      </c>
      <c r="M54" s="62">
        <v>24717659.02</v>
      </c>
      <c r="N54" s="62">
        <v>10668505083.955999</v>
      </c>
      <c r="O54" s="62">
        <v>8113878769.9910002</v>
      </c>
      <c r="P54" s="62">
        <v>5043637929.526</v>
      </c>
      <c r="Q54" s="62">
        <v>24717659.02</v>
      </c>
      <c r="R54" s="62" t="s">
        <v>268</v>
      </c>
      <c r="S54" s="58" t="s">
        <v>334</v>
      </c>
      <c r="T54" s="58" t="s">
        <v>1420</v>
      </c>
      <c r="U54" s="58" t="s">
        <v>450</v>
      </c>
      <c r="V54" s="58" t="s">
        <v>279</v>
      </c>
    </row>
    <row r="55" spans="1:22" s="56" customFormat="1" ht="15.95" customHeight="1" outlineLevel="3" x14ac:dyDescent="0.2">
      <c r="A55" s="58" t="s">
        <v>1277</v>
      </c>
      <c r="B55" s="58" t="s">
        <v>88</v>
      </c>
      <c r="C55" s="61" t="s">
        <v>262</v>
      </c>
      <c r="D55" s="59" t="s">
        <v>1053</v>
      </c>
      <c r="E55" s="59" t="s">
        <v>1054</v>
      </c>
      <c r="F55" s="60" t="s">
        <v>1052</v>
      </c>
      <c r="G55" s="60" t="s">
        <v>1331</v>
      </c>
      <c r="H55" s="61" t="s">
        <v>86</v>
      </c>
      <c r="I55" s="62">
        <v>71605000</v>
      </c>
      <c r="J55" s="62">
        <v>95075687.510214776</v>
      </c>
      <c r="K55" s="62">
        <v>102138804.103</v>
      </c>
      <c r="L55" s="62" t="s">
        <v>85</v>
      </c>
      <c r="M55" s="62">
        <v>95075687.510000005</v>
      </c>
      <c r="N55" s="62">
        <v>16097069602.563</v>
      </c>
      <c r="O55" s="62" t="s">
        <v>85</v>
      </c>
      <c r="P55" s="62">
        <v>19400192522.854</v>
      </c>
      <c r="Q55" s="62">
        <v>71605000</v>
      </c>
      <c r="R55" s="62" t="s">
        <v>268</v>
      </c>
      <c r="S55" s="58" t="s">
        <v>334</v>
      </c>
      <c r="T55" s="58" t="s">
        <v>97</v>
      </c>
      <c r="U55" s="58" t="s">
        <v>450</v>
      </c>
      <c r="V55" s="58" t="s">
        <v>279</v>
      </c>
    </row>
    <row r="56" spans="1:22" s="56" customFormat="1" ht="15.95" customHeight="1" outlineLevel="3" x14ac:dyDescent="0.2">
      <c r="A56" s="58" t="s">
        <v>1277</v>
      </c>
      <c r="B56" s="58" t="s">
        <v>88</v>
      </c>
      <c r="C56" s="61" t="s">
        <v>262</v>
      </c>
      <c r="D56" s="59" t="s">
        <v>916</v>
      </c>
      <c r="E56" s="59" t="s">
        <v>917</v>
      </c>
      <c r="F56" s="60" t="s">
        <v>918</v>
      </c>
      <c r="G56" s="60" t="s">
        <v>670</v>
      </c>
      <c r="H56" s="61" t="s">
        <v>89</v>
      </c>
      <c r="I56" s="62">
        <v>141900000</v>
      </c>
      <c r="J56" s="62">
        <v>141900000</v>
      </c>
      <c r="K56" s="62">
        <v>37561127.825999998</v>
      </c>
      <c r="L56" s="62">
        <v>11002223.17</v>
      </c>
      <c r="M56" s="62">
        <v>26115627.605999999</v>
      </c>
      <c r="N56" s="62">
        <v>5919631566.8319998</v>
      </c>
      <c r="O56" s="62">
        <v>1820530594.02</v>
      </c>
      <c r="P56" s="62">
        <v>5328893397.2440004</v>
      </c>
      <c r="Q56" s="62">
        <v>26115627.605999999</v>
      </c>
      <c r="R56" s="62" t="s">
        <v>268</v>
      </c>
      <c r="S56" s="58" t="s">
        <v>334</v>
      </c>
      <c r="T56" s="58" t="s">
        <v>280</v>
      </c>
      <c r="U56" s="58" t="s">
        <v>98</v>
      </c>
      <c r="V56" s="58" t="s">
        <v>279</v>
      </c>
    </row>
    <row r="57" spans="1:22" s="56" customFormat="1" ht="15.95" customHeight="1" outlineLevel="3" x14ac:dyDescent="0.2">
      <c r="A57" s="58" t="s">
        <v>1277</v>
      </c>
      <c r="B57" s="58" t="s">
        <v>88</v>
      </c>
      <c r="C57" s="61" t="s">
        <v>262</v>
      </c>
      <c r="D57" s="59" t="s">
        <v>778</v>
      </c>
      <c r="E57" s="59" t="s">
        <v>779</v>
      </c>
      <c r="F57" s="60" t="s">
        <v>768</v>
      </c>
      <c r="G57" s="60" t="s">
        <v>737</v>
      </c>
      <c r="H57" s="61" t="s">
        <v>89</v>
      </c>
      <c r="I57" s="62">
        <v>74300000</v>
      </c>
      <c r="J57" s="62">
        <v>74300000</v>
      </c>
      <c r="K57" s="62">
        <v>23394912.329999998</v>
      </c>
      <c r="L57" s="62">
        <v>2976869.04</v>
      </c>
      <c r="M57" s="62">
        <v>20418043.289999999</v>
      </c>
      <c r="N57" s="62">
        <v>3687036826.303</v>
      </c>
      <c r="O57" s="62">
        <v>530142318.88800001</v>
      </c>
      <c r="P57" s="62">
        <v>4166301408.2690001</v>
      </c>
      <c r="Q57" s="62">
        <v>20418043.289999999</v>
      </c>
      <c r="R57" s="62" t="s">
        <v>268</v>
      </c>
      <c r="S57" s="58" t="s">
        <v>334</v>
      </c>
      <c r="T57" s="58" t="s">
        <v>280</v>
      </c>
      <c r="U57" s="58" t="s">
        <v>98</v>
      </c>
      <c r="V57" s="58" t="s">
        <v>279</v>
      </c>
    </row>
    <row r="58" spans="1:22" s="56" customFormat="1" ht="15.95" customHeight="1" outlineLevel="3" x14ac:dyDescent="0.2">
      <c r="A58" s="58" t="s">
        <v>1277</v>
      </c>
      <c r="B58" s="58" t="s">
        <v>88</v>
      </c>
      <c r="C58" s="61" t="s">
        <v>262</v>
      </c>
      <c r="D58" s="59" t="s">
        <v>1055</v>
      </c>
      <c r="E58" s="59" t="s">
        <v>1056</v>
      </c>
      <c r="F58" s="60" t="s">
        <v>1057</v>
      </c>
      <c r="G58" s="60" t="s">
        <v>670</v>
      </c>
      <c r="H58" s="61" t="s">
        <v>89</v>
      </c>
      <c r="I58" s="62">
        <v>115000000</v>
      </c>
      <c r="J58" s="62">
        <v>115000000</v>
      </c>
      <c r="K58" s="62">
        <v>72634210.170000002</v>
      </c>
      <c r="L58" s="62">
        <v>4641263.43</v>
      </c>
      <c r="M58" s="62">
        <v>67992946.739999995</v>
      </c>
      <c r="N58" s="62">
        <v>11447147310.007999</v>
      </c>
      <c r="O58" s="62">
        <v>839121756.29900002</v>
      </c>
      <c r="P58" s="62">
        <v>13873959699.849001</v>
      </c>
      <c r="Q58" s="62">
        <v>67992946.739999995</v>
      </c>
      <c r="R58" s="62" t="s">
        <v>268</v>
      </c>
      <c r="S58" s="58" t="s">
        <v>334</v>
      </c>
      <c r="T58" s="58" t="s">
        <v>246</v>
      </c>
      <c r="U58" s="58" t="s">
        <v>40</v>
      </c>
      <c r="V58" s="58" t="s">
        <v>279</v>
      </c>
    </row>
    <row r="59" spans="1:22" s="56" customFormat="1" ht="15.95" customHeight="1" outlineLevel="3" x14ac:dyDescent="0.2">
      <c r="A59" s="58" t="s">
        <v>1277</v>
      </c>
      <c r="B59" s="58" t="s">
        <v>88</v>
      </c>
      <c r="C59" s="61" t="s">
        <v>262</v>
      </c>
      <c r="D59" s="59" t="s">
        <v>1058</v>
      </c>
      <c r="E59" s="59" t="s">
        <v>1059</v>
      </c>
      <c r="F59" s="60" t="s">
        <v>1057</v>
      </c>
      <c r="G59" s="60" t="s">
        <v>1060</v>
      </c>
      <c r="H59" s="61" t="s">
        <v>86</v>
      </c>
      <c r="I59" s="62">
        <v>7196000</v>
      </c>
      <c r="J59" s="62">
        <v>9554704.9413240068</v>
      </c>
      <c r="K59" s="62">
        <v>7261607.716</v>
      </c>
      <c r="L59" s="62">
        <v>867826.19</v>
      </c>
      <c r="M59" s="62">
        <v>5928019.1390000004</v>
      </c>
      <c r="N59" s="62">
        <v>1144428954.8659999</v>
      </c>
      <c r="O59" s="62">
        <v>157794467.65000001</v>
      </c>
      <c r="P59" s="62">
        <v>1209612210.948</v>
      </c>
      <c r="Q59" s="62">
        <v>4464609.4239999996</v>
      </c>
      <c r="R59" s="62" t="s">
        <v>268</v>
      </c>
      <c r="S59" s="58" t="s">
        <v>334</v>
      </c>
      <c r="T59" s="58" t="s">
        <v>246</v>
      </c>
      <c r="U59" s="58" t="s">
        <v>40</v>
      </c>
      <c r="V59" s="58" t="s">
        <v>279</v>
      </c>
    </row>
    <row r="60" spans="1:22" s="56" customFormat="1" ht="15.95" customHeight="1" outlineLevel="3" x14ac:dyDescent="0.2">
      <c r="A60" s="58" t="s">
        <v>1277</v>
      </c>
      <c r="B60" s="58" t="s">
        <v>88</v>
      </c>
      <c r="C60" s="61" t="s">
        <v>262</v>
      </c>
      <c r="D60" s="59" t="s">
        <v>1016</v>
      </c>
      <c r="E60" s="59" t="s">
        <v>1017</v>
      </c>
      <c r="F60" s="60" t="s">
        <v>1014</v>
      </c>
      <c r="G60" s="60" t="s">
        <v>792</v>
      </c>
      <c r="H60" s="61" t="s">
        <v>89</v>
      </c>
      <c r="I60" s="62">
        <v>100000000</v>
      </c>
      <c r="J60" s="62">
        <v>100000000</v>
      </c>
      <c r="K60" s="62">
        <v>92322919.900000006</v>
      </c>
      <c r="L60" s="62">
        <v>96920.23</v>
      </c>
      <c r="M60" s="62">
        <v>92225999.670000002</v>
      </c>
      <c r="N60" s="62">
        <v>14550086821.511</v>
      </c>
      <c r="O60" s="62">
        <v>16546714.651000001</v>
      </c>
      <c r="P60" s="62">
        <v>18818713764.425999</v>
      </c>
      <c r="Q60" s="62">
        <v>92225999.670000002</v>
      </c>
      <c r="R60" s="62" t="s">
        <v>268</v>
      </c>
      <c r="S60" s="58" t="s">
        <v>334</v>
      </c>
      <c r="T60" s="58" t="s">
        <v>1420</v>
      </c>
      <c r="U60" s="58" t="s">
        <v>120</v>
      </c>
      <c r="V60" s="58" t="s">
        <v>279</v>
      </c>
    </row>
    <row r="61" spans="1:22" s="56" customFormat="1" ht="15.95" customHeight="1" outlineLevel="3" x14ac:dyDescent="0.2">
      <c r="A61" s="58" t="s">
        <v>1277</v>
      </c>
      <c r="B61" s="58" t="s">
        <v>88</v>
      </c>
      <c r="C61" s="61" t="s">
        <v>262</v>
      </c>
      <c r="D61" s="59" t="s">
        <v>919</v>
      </c>
      <c r="E61" s="59" t="s">
        <v>920</v>
      </c>
      <c r="F61" s="60" t="s">
        <v>921</v>
      </c>
      <c r="G61" s="60" t="s">
        <v>922</v>
      </c>
      <c r="H61" s="61" t="s">
        <v>89</v>
      </c>
      <c r="I61" s="62">
        <v>86405000</v>
      </c>
      <c r="J61" s="62">
        <v>86405000</v>
      </c>
      <c r="K61" s="62">
        <v>66485107.789999999</v>
      </c>
      <c r="L61" s="62">
        <v>7363938.4299999997</v>
      </c>
      <c r="M61" s="62">
        <v>59121169.359999999</v>
      </c>
      <c r="N61" s="62">
        <v>10478049131.568001</v>
      </c>
      <c r="O61" s="62">
        <v>1333000876.527</v>
      </c>
      <c r="P61" s="62">
        <v>12063673666.698999</v>
      </c>
      <c r="Q61" s="62">
        <v>59121169.359999999</v>
      </c>
      <c r="R61" s="62" t="s">
        <v>268</v>
      </c>
      <c r="S61" s="58" t="s">
        <v>334</v>
      </c>
      <c r="T61" s="58" t="s">
        <v>90</v>
      </c>
      <c r="U61" s="58" t="s">
        <v>358</v>
      </c>
      <c r="V61" s="58" t="s">
        <v>279</v>
      </c>
    </row>
    <row r="62" spans="1:22" s="56" customFormat="1" ht="15.95" customHeight="1" outlineLevel="3" x14ac:dyDescent="0.2">
      <c r="A62" s="58" t="s">
        <v>1277</v>
      </c>
      <c r="B62" s="58" t="s">
        <v>88</v>
      </c>
      <c r="C62" s="61" t="s">
        <v>262</v>
      </c>
      <c r="D62" s="59" t="s">
        <v>1061</v>
      </c>
      <c r="E62" s="59" t="s">
        <v>1062</v>
      </c>
      <c r="F62" s="60" t="s">
        <v>1045</v>
      </c>
      <c r="G62" s="60" t="s">
        <v>1757</v>
      </c>
      <c r="H62" s="61" t="s">
        <v>89</v>
      </c>
      <c r="I62" s="62">
        <v>75000000</v>
      </c>
      <c r="J62" s="62">
        <v>75000000</v>
      </c>
      <c r="K62" s="62">
        <v>22191156.34</v>
      </c>
      <c r="L62" s="62">
        <v>1339364.82</v>
      </c>
      <c r="M62" s="62">
        <v>20851791.52</v>
      </c>
      <c r="N62" s="62">
        <v>3497324952.0970001</v>
      </c>
      <c r="O62" s="62">
        <v>237304475.352</v>
      </c>
      <c r="P62" s="62">
        <v>4254807727.6950002</v>
      </c>
      <c r="Q62" s="62">
        <v>20851791.52</v>
      </c>
      <c r="R62" s="62" t="s">
        <v>268</v>
      </c>
      <c r="S62" s="58" t="s">
        <v>334</v>
      </c>
      <c r="T62" s="58" t="s">
        <v>102</v>
      </c>
      <c r="U62" s="58" t="s">
        <v>1047</v>
      </c>
      <c r="V62" s="58" t="s">
        <v>279</v>
      </c>
    </row>
    <row r="63" spans="1:22" s="56" customFormat="1" ht="15.95" customHeight="1" outlineLevel="3" x14ac:dyDescent="0.2">
      <c r="A63" s="58" t="s">
        <v>1277</v>
      </c>
      <c r="B63" s="58" t="s">
        <v>88</v>
      </c>
      <c r="C63" s="61" t="s">
        <v>262</v>
      </c>
      <c r="D63" s="59" t="s">
        <v>1063</v>
      </c>
      <c r="E63" s="59" t="s">
        <v>1064</v>
      </c>
      <c r="F63" s="60" t="s">
        <v>1045</v>
      </c>
      <c r="G63" s="60" t="s">
        <v>1757</v>
      </c>
      <c r="H63" s="61" t="s">
        <v>86</v>
      </c>
      <c r="I63" s="62">
        <v>90180000</v>
      </c>
      <c r="J63" s="62">
        <v>119739201.16851014</v>
      </c>
      <c r="K63" s="62">
        <v>10791297.222999999</v>
      </c>
      <c r="L63" s="62">
        <v>1152422.3</v>
      </c>
      <c r="M63" s="62">
        <v>8936587.3110000007</v>
      </c>
      <c r="N63" s="62">
        <v>1700707816.4960001</v>
      </c>
      <c r="O63" s="62">
        <v>207024163.88499999</v>
      </c>
      <c r="P63" s="62">
        <v>1823510498.622</v>
      </c>
      <c r="Q63" s="62">
        <v>6730472.8600000003</v>
      </c>
      <c r="R63" s="62" t="s">
        <v>1192</v>
      </c>
      <c r="S63" s="58" t="s">
        <v>102</v>
      </c>
      <c r="T63" s="58" t="s">
        <v>102</v>
      </c>
      <c r="U63" s="58" t="s">
        <v>1047</v>
      </c>
      <c r="V63" s="58" t="s">
        <v>279</v>
      </c>
    </row>
    <row r="64" spans="1:22" s="56" customFormat="1" ht="15.95" customHeight="1" outlineLevel="3" x14ac:dyDescent="0.2">
      <c r="A64" s="58" t="s">
        <v>1277</v>
      </c>
      <c r="B64" s="58" t="s">
        <v>88</v>
      </c>
      <c r="C64" s="61" t="s">
        <v>262</v>
      </c>
      <c r="D64" s="59" t="s">
        <v>923</v>
      </c>
      <c r="E64" s="59" t="s">
        <v>924</v>
      </c>
      <c r="F64" s="60" t="s">
        <v>925</v>
      </c>
      <c r="G64" s="60" t="s">
        <v>995</v>
      </c>
      <c r="H64" s="61" t="s">
        <v>89</v>
      </c>
      <c r="I64" s="62">
        <v>325000000</v>
      </c>
      <c r="J64" s="62">
        <v>325000000</v>
      </c>
      <c r="K64" s="62">
        <v>110335381.55</v>
      </c>
      <c r="L64" s="62">
        <v>20332962.43</v>
      </c>
      <c r="M64" s="62">
        <v>89179697.780000001</v>
      </c>
      <c r="N64" s="62">
        <v>17388849732.827999</v>
      </c>
      <c r="O64" s="62">
        <v>3617260004.4790001</v>
      </c>
      <c r="P64" s="62">
        <v>18197115912.268002</v>
      </c>
      <c r="Q64" s="62">
        <v>89179697.780000001</v>
      </c>
      <c r="R64" s="62" t="s">
        <v>268</v>
      </c>
      <c r="S64" s="58" t="s">
        <v>334</v>
      </c>
      <c r="T64" s="58" t="s">
        <v>246</v>
      </c>
      <c r="U64" s="58" t="s">
        <v>349</v>
      </c>
      <c r="V64" s="58" t="s">
        <v>279</v>
      </c>
    </row>
    <row r="65" spans="1:22" s="56" customFormat="1" ht="15.95" customHeight="1" outlineLevel="3" x14ac:dyDescent="0.2">
      <c r="A65" s="58" t="s">
        <v>1277</v>
      </c>
      <c r="B65" s="58" t="s">
        <v>88</v>
      </c>
      <c r="C65" s="61" t="s">
        <v>262</v>
      </c>
      <c r="D65" s="59" t="s">
        <v>1018</v>
      </c>
      <c r="E65" s="59" t="s">
        <v>1019</v>
      </c>
      <c r="F65" s="60" t="s">
        <v>1014</v>
      </c>
      <c r="G65" s="60" t="s">
        <v>670</v>
      </c>
      <c r="H65" s="61" t="s">
        <v>89</v>
      </c>
      <c r="I65" s="62">
        <v>335000000</v>
      </c>
      <c r="J65" s="62">
        <v>335000000</v>
      </c>
      <c r="K65" s="62">
        <v>11942836.91</v>
      </c>
      <c r="L65" s="62">
        <v>7167276.2999999998</v>
      </c>
      <c r="M65" s="62">
        <v>4775560.6100000003</v>
      </c>
      <c r="N65" s="62">
        <v>1882190404.3310001</v>
      </c>
      <c r="O65" s="62">
        <v>1285857381.22</v>
      </c>
      <c r="P65" s="62">
        <v>974453066.44400001</v>
      </c>
      <c r="Q65" s="62">
        <v>4775560.6100000003</v>
      </c>
      <c r="R65" s="62" t="s">
        <v>268</v>
      </c>
      <c r="S65" s="58" t="s">
        <v>334</v>
      </c>
      <c r="T65" s="58" t="s">
        <v>280</v>
      </c>
      <c r="U65" s="58" t="s">
        <v>358</v>
      </c>
      <c r="V65" s="58" t="s">
        <v>279</v>
      </c>
    </row>
    <row r="66" spans="1:22" s="56" customFormat="1" ht="15.95" customHeight="1" outlineLevel="3" x14ac:dyDescent="0.2">
      <c r="A66" s="58" t="s">
        <v>1277</v>
      </c>
      <c r="B66" s="58" t="s">
        <v>88</v>
      </c>
      <c r="C66" s="61" t="s">
        <v>262</v>
      </c>
      <c r="D66" s="59" t="s">
        <v>1120</v>
      </c>
      <c r="E66" s="59" t="s">
        <v>1121</v>
      </c>
      <c r="F66" s="60" t="s">
        <v>1106</v>
      </c>
      <c r="G66" s="60" t="s">
        <v>1122</v>
      </c>
      <c r="H66" s="61" t="s">
        <v>89</v>
      </c>
      <c r="I66" s="62">
        <v>200000000</v>
      </c>
      <c r="J66" s="62">
        <v>200000000</v>
      </c>
      <c r="K66" s="62">
        <v>161165790.97999999</v>
      </c>
      <c r="L66" s="62">
        <v>26118521.620000001</v>
      </c>
      <c r="M66" s="62">
        <v>135047269.36000001</v>
      </c>
      <c r="N66" s="62">
        <v>25399719310.832001</v>
      </c>
      <c r="O66" s="62">
        <v>4418050414.9779997</v>
      </c>
      <c r="P66" s="62">
        <v>27556393162.955002</v>
      </c>
      <c r="Q66" s="62">
        <v>135047269.36000001</v>
      </c>
      <c r="R66" s="62" t="s">
        <v>268</v>
      </c>
      <c r="S66" s="58" t="s">
        <v>334</v>
      </c>
      <c r="T66" s="58" t="s">
        <v>95</v>
      </c>
      <c r="U66" s="58" t="s">
        <v>111</v>
      </c>
      <c r="V66" s="58" t="s">
        <v>279</v>
      </c>
    </row>
    <row r="67" spans="1:22" s="56" customFormat="1" ht="15.95" customHeight="1" outlineLevel="3" x14ac:dyDescent="0.2">
      <c r="A67" s="58" t="s">
        <v>1277</v>
      </c>
      <c r="B67" s="58" t="s">
        <v>88</v>
      </c>
      <c r="C67" s="61" t="s">
        <v>262</v>
      </c>
      <c r="D67" s="59" t="s">
        <v>1104</v>
      </c>
      <c r="E67" s="59" t="s">
        <v>1105</v>
      </c>
      <c r="F67" s="60" t="s">
        <v>1106</v>
      </c>
      <c r="G67" s="60" t="s">
        <v>792</v>
      </c>
      <c r="H67" s="61" t="s">
        <v>89</v>
      </c>
      <c r="I67" s="62">
        <v>130000000</v>
      </c>
      <c r="J67" s="62">
        <v>130000000</v>
      </c>
      <c r="K67" s="62">
        <v>103457442.12</v>
      </c>
      <c r="L67" s="62">
        <v>10950186.130000001</v>
      </c>
      <c r="M67" s="62">
        <v>92507255.989999995</v>
      </c>
      <c r="N67" s="62">
        <v>16304886877.58</v>
      </c>
      <c r="O67" s="62">
        <v>1958440525.8039999</v>
      </c>
      <c r="P67" s="62">
        <v>18876104112.043999</v>
      </c>
      <c r="Q67" s="62">
        <v>92507255.989999995</v>
      </c>
      <c r="R67" s="62" t="s">
        <v>268</v>
      </c>
      <c r="S67" s="58" t="s">
        <v>334</v>
      </c>
      <c r="T67" s="58" t="s">
        <v>280</v>
      </c>
      <c r="U67" s="58" t="s">
        <v>98</v>
      </c>
      <c r="V67" s="58" t="s">
        <v>279</v>
      </c>
    </row>
    <row r="68" spans="1:22" s="56" customFormat="1" ht="15.95" customHeight="1" outlineLevel="3" x14ac:dyDescent="0.2">
      <c r="A68" s="58" t="s">
        <v>1277</v>
      </c>
      <c r="B68" s="58" t="s">
        <v>88</v>
      </c>
      <c r="C68" s="61" t="s">
        <v>262</v>
      </c>
      <c r="D68" s="59" t="s">
        <v>1123</v>
      </c>
      <c r="E68" s="59" t="s">
        <v>1056</v>
      </c>
      <c r="F68" s="60" t="s">
        <v>1124</v>
      </c>
      <c r="G68" s="60" t="s">
        <v>792</v>
      </c>
      <c r="H68" s="61" t="s">
        <v>89</v>
      </c>
      <c r="I68" s="62">
        <v>260000000</v>
      </c>
      <c r="J68" s="62">
        <v>260000000</v>
      </c>
      <c r="K68" s="62">
        <v>160412288.66</v>
      </c>
      <c r="L68" s="62">
        <v>19738786.23</v>
      </c>
      <c r="M68" s="62">
        <v>140673502.43000001</v>
      </c>
      <c r="N68" s="62">
        <v>25280967388.903</v>
      </c>
      <c r="O68" s="62">
        <v>3309823121.3369999</v>
      </c>
      <c r="P68" s="62">
        <v>28704425931.319</v>
      </c>
      <c r="Q68" s="62">
        <v>140673502.43000001</v>
      </c>
      <c r="R68" s="62" t="s">
        <v>268</v>
      </c>
      <c r="S68" s="58" t="s">
        <v>334</v>
      </c>
      <c r="T68" s="58" t="s">
        <v>246</v>
      </c>
      <c r="U68" s="58" t="s">
        <v>40</v>
      </c>
      <c r="V68" s="58" t="s">
        <v>279</v>
      </c>
    </row>
    <row r="69" spans="1:22" s="56" customFormat="1" ht="15.95" customHeight="1" outlineLevel="3" x14ac:dyDescent="0.2">
      <c r="A69" s="58" t="s">
        <v>1277</v>
      </c>
      <c r="B69" s="58" t="s">
        <v>88</v>
      </c>
      <c r="C69" s="61" t="s">
        <v>262</v>
      </c>
      <c r="D69" s="59" t="s">
        <v>1190</v>
      </c>
      <c r="E69" s="59" t="s">
        <v>781</v>
      </c>
      <c r="F69" s="60" t="s">
        <v>1191</v>
      </c>
      <c r="G69" s="60" t="s">
        <v>777</v>
      </c>
      <c r="H69" s="61" t="s">
        <v>89</v>
      </c>
      <c r="I69" s="62">
        <v>274630000</v>
      </c>
      <c r="J69" s="62">
        <v>274630000</v>
      </c>
      <c r="K69" s="62">
        <v>249526072.06</v>
      </c>
      <c r="L69" s="62">
        <v>20894938.039999999</v>
      </c>
      <c r="M69" s="62">
        <v>228368707.75999999</v>
      </c>
      <c r="N69" s="62">
        <v>39325294484.143997</v>
      </c>
      <c r="O69" s="62">
        <v>3704117542.5999999</v>
      </c>
      <c r="P69" s="62">
        <v>46598631182.797997</v>
      </c>
      <c r="Q69" s="62">
        <v>228368707.75999999</v>
      </c>
      <c r="R69" s="62" t="s">
        <v>268</v>
      </c>
      <c r="S69" s="58" t="s">
        <v>334</v>
      </c>
      <c r="T69" s="58" t="s">
        <v>90</v>
      </c>
      <c r="U69" s="58" t="s">
        <v>111</v>
      </c>
      <c r="V69" s="58" t="s">
        <v>279</v>
      </c>
    </row>
    <row r="70" spans="1:22" s="56" customFormat="1" ht="15.95" customHeight="1" outlineLevel="3" x14ac:dyDescent="0.2">
      <c r="A70" s="58" t="s">
        <v>1277</v>
      </c>
      <c r="B70" s="58" t="s">
        <v>88</v>
      </c>
      <c r="C70" s="61" t="s">
        <v>262</v>
      </c>
      <c r="D70" s="59" t="s">
        <v>1125</v>
      </c>
      <c r="E70" s="59" t="s">
        <v>1126</v>
      </c>
      <c r="F70" s="60" t="s">
        <v>1127</v>
      </c>
      <c r="G70" s="60" t="s">
        <v>922</v>
      </c>
      <c r="H70" s="61" t="s">
        <v>89</v>
      </c>
      <c r="I70" s="62">
        <v>121500000</v>
      </c>
      <c r="J70" s="62">
        <v>121500000</v>
      </c>
      <c r="K70" s="62">
        <v>38951403.82</v>
      </c>
      <c r="L70" s="62">
        <v>10445412.68</v>
      </c>
      <c r="M70" s="62">
        <v>28505991.140000001</v>
      </c>
      <c r="N70" s="62">
        <v>6138738982.8509998</v>
      </c>
      <c r="O70" s="62">
        <v>1827567867.7639999</v>
      </c>
      <c r="P70" s="62">
        <v>5816647038.302</v>
      </c>
      <c r="Q70" s="62">
        <v>28505991.140000001</v>
      </c>
      <c r="R70" s="62" t="s">
        <v>268</v>
      </c>
      <c r="S70" s="58" t="s">
        <v>334</v>
      </c>
      <c r="T70" s="58" t="s">
        <v>280</v>
      </c>
      <c r="U70" s="58" t="s">
        <v>358</v>
      </c>
      <c r="V70" s="58" t="s">
        <v>279</v>
      </c>
    </row>
    <row r="71" spans="1:22" s="56" customFormat="1" ht="15.95" customHeight="1" outlineLevel="3" x14ac:dyDescent="0.2">
      <c r="A71" s="58" t="s">
        <v>1277</v>
      </c>
      <c r="B71" s="58" t="s">
        <v>88</v>
      </c>
      <c r="C71" s="61" t="s">
        <v>262</v>
      </c>
      <c r="D71" s="59" t="s">
        <v>1128</v>
      </c>
      <c r="E71" s="59" t="s">
        <v>1129</v>
      </c>
      <c r="F71" s="60" t="s">
        <v>1127</v>
      </c>
      <c r="G71" s="60" t="s">
        <v>922</v>
      </c>
      <c r="H71" s="61" t="s">
        <v>89</v>
      </c>
      <c r="I71" s="62">
        <v>18500000</v>
      </c>
      <c r="J71" s="62">
        <v>18500000</v>
      </c>
      <c r="K71" s="62">
        <v>316410.78999999998</v>
      </c>
      <c r="L71" s="62">
        <v>135836.76999999999</v>
      </c>
      <c r="M71" s="62">
        <v>180574.02</v>
      </c>
      <c r="N71" s="62">
        <v>49866322.152000003</v>
      </c>
      <c r="O71" s="62">
        <v>23975199.975000001</v>
      </c>
      <c r="P71" s="62">
        <v>36846125.906000003</v>
      </c>
      <c r="Q71" s="62">
        <v>180574.02</v>
      </c>
      <c r="R71" s="62" t="s">
        <v>268</v>
      </c>
      <c r="S71" s="58" t="s">
        <v>334</v>
      </c>
      <c r="T71" s="58" t="s">
        <v>280</v>
      </c>
      <c r="U71" s="58" t="s">
        <v>358</v>
      </c>
      <c r="V71" s="58" t="s">
        <v>279</v>
      </c>
    </row>
    <row r="72" spans="1:22" s="56" customFormat="1" ht="15.95" customHeight="1" outlineLevel="3" x14ac:dyDescent="0.2">
      <c r="A72" s="58" t="s">
        <v>1277</v>
      </c>
      <c r="B72" s="58" t="s">
        <v>88</v>
      </c>
      <c r="C72" s="61" t="s">
        <v>262</v>
      </c>
      <c r="D72" s="59" t="s">
        <v>1193</v>
      </c>
      <c r="E72" s="59" t="s">
        <v>1194</v>
      </c>
      <c r="F72" s="60" t="s">
        <v>1191</v>
      </c>
      <c r="G72" s="60" t="s">
        <v>922</v>
      </c>
      <c r="H72" s="61" t="s">
        <v>89</v>
      </c>
      <c r="I72" s="62">
        <v>100000000</v>
      </c>
      <c r="J72" s="62">
        <v>100000000</v>
      </c>
      <c r="K72" s="62">
        <v>99590881.909999996</v>
      </c>
      <c r="L72" s="62">
        <v>76255.37</v>
      </c>
      <c r="M72" s="62">
        <v>99438463.870000005</v>
      </c>
      <c r="N72" s="62">
        <v>15695517212.745001</v>
      </c>
      <c r="O72" s="62">
        <v>13451457.33</v>
      </c>
      <c r="P72" s="62">
        <v>20290416969.612999</v>
      </c>
      <c r="Q72" s="62">
        <v>99438463.870000005</v>
      </c>
      <c r="R72" s="62" t="s">
        <v>1192</v>
      </c>
      <c r="S72" s="58" t="s">
        <v>102</v>
      </c>
      <c r="T72" s="58" t="s">
        <v>97</v>
      </c>
      <c r="U72" s="58" t="s">
        <v>111</v>
      </c>
      <c r="V72" s="58" t="s">
        <v>279</v>
      </c>
    </row>
    <row r="73" spans="1:22" s="56" customFormat="1" ht="15.95" customHeight="1" outlineLevel="3" x14ac:dyDescent="0.2">
      <c r="A73" s="58" t="s">
        <v>1277</v>
      </c>
      <c r="B73" s="58" t="s">
        <v>88</v>
      </c>
      <c r="C73" s="61" t="s">
        <v>262</v>
      </c>
      <c r="D73" s="59" t="s">
        <v>1225</v>
      </c>
      <c r="E73" s="59" t="s">
        <v>1226</v>
      </c>
      <c r="F73" s="60" t="s">
        <v>1224</v>
      </c>
      <c r="G73" s="60" t="s">
        <v>1122</v>
      </c>
      <c r="H73" s="61" t="s">
        <v>89</v>
      </c>
      <c r="I73" s="62">
        <v>280000000</v>
      </c>
      <c r="J73" s="62">
        <v>280000000</v>
      </c>
      <c r="K73" s="62">
        <v>258099324.09</v>
      </c>
      <c r="L73" s="62">
        <v>17027360.449999999</v>
      </c>
      <c r="M73" s="62">
        <v>241071963.63999999</v>
      </c>
      <c r="N73" s="62">
        <v>40676438506.822998</v>
      </c>
      <c r="O73" s="62">
        <v>3077894384.5009999</v>
      </c>
      <c r="P73" s="62">
        <v>49190730342.875999</v>
      </c>
      <c r="Q73" s="62">
        <v>241071963.63999999</v>
      </c>
      <c r="R73" s="62" t="s">
        <v>268</v>
      </c>
      <c r="S73" s="58" t="s">
        <v>334</v>
      </c>
      <c r="T73" s="58" t="s">
        <v>246</v>
      </c>
      <c r="U73" s="58" t="s">
        <v>40</v>
      </c>
      <c r="V73" s="58" t="s">
        <v>279</v>
      </c>
    </row>
    <row r="74" spans="1:22" s="56" customFormat="1" ht="15.95" customHeight="1" outlineLevel="3" x14ac:dyDescent="0.2">
      <c r="A74" s="58" t="s">
        <v>1277</v>
      </c>
      <c r="B74" s="58" t="s">
        <v>88</v>
      </c>
      <c r="C74" s="61" t="s">
        <v>262</v>
      </c>
      <c r="D74" s="59" t="s">
        <v>1297</v>
      </c>
      <c r="E74" s="59" t="s">
        <v>1298</v>
      </c>
      <c r="F74" s="60" t="s">
        <v>1299</v>
      </c>
      <c r="G74" s="60" t="s">
        <v>1427</v>
      </c>
      <c r="H74" s="61" t="s">
        <v>89</v>
      </c>
      <c r="I74" s="62">
        <v>100000000</v>
      </c>
      <c r="J74" s="62">
        <v>100000000</v>
      </c>
      <c r="K74" s="62">
        <v>96809050.530000001</v>
      </c>
      <c r="L74" s="62">
        <v>11966245.630000001</v>
      </c>
      <c r="M74" s="62">
        <v>84842804.900000006</v>
      </c>
      <c r="N74" s="62">
        <v>15257100748.603001</v>
      </c>
      <c r="O74" s="62">
        <v>2198199436.902</v>
      </c>
      <c r="P74" s="62">
        <v>17312172989.147999</v>
      </c>
      <c r="Q74" s="62">
        <v>84842804.900000006</v>
      </c>
      <c r="R74" s="62" t="s">
        <v>268</v>
      </c>
      <c r="S74" s="58" t="s">
        <v>334</v>
      </c>
      <c r="T74" s="58" t="s">
        <v>152</v>
      </c>
      <c r="U74" s="58" t="s">
        <v>230</v>
      </c>
      <c r="V74" s="58" t="s">
        <v>279</v>
      </c>
    </row>
    <row r="75" spans="1:22" s="56" customFormat="1" ht="15.95" customHeight="1" outlineLevel="3" x14ac:dyDescent="0.2">
      <c r="A75" s="58" t="s">
        <v>1277</v>
      </c>
      <c r="B75" s="58" t="s">
        <v>88</v>
      </c>
      <c r="C75" s="61" t="s">
        <v>262</v>
      </c>
      <c r="D75" s="59" t="s">
        <v>1227</v>
      </c>
      <c r="E75" s="59" t="s">
        <v>1228</v>
      </c>
      <c r="F75" s="60" t="s">
        <v>1229</v>
      </c>
      <c r="G75" s="60" t="s">
        <v>1122</v>
      </c>
      <c r="H75" s="61" t="s">
        <v>89</v>
      </c>
      <c r="I75" s="62">
        <v>75000000</v>
      </c>
      <c r="J75" s="62">
        <v>75000000</v>
      </c>
      <c r="K75" s="62">
        <v>56097702.75</v>
      </c>
      <c r="L75" s="62">
        <v>19827059.23</v>
      </c>
      <c r="M75" s="62">
        <v>36270643.520000003</v>
      </c>
      <c r="N75" s="62">
        <v>8840994699.7329998</v>
      </c>
      <c r="O75" s="62">
        <v>4359620059.8199997</v>
      </c>
      <c r="P75" s="62">
        <v>7401024232.8269997</v>
      </c>
      <c r="Q75" s="62">
        <v>36270643.520000003</v>
      </c>
      <c r="R75" s="62" t="s">
        <v>268</v>
      </c>
      <c r="S75" s="58" t="s">
        <v>334</v>
      </c>
      <c r="T75" s="58" t="s">
        <v>280</v>
      </c>
      <c r="U75" s="58" t="s">
        <v>358</v>
      </c>
      <c r="V75" s="58" t="s">
        <v>279</v>
      </c>
    </row>
    <row r="76" spans="1:22" s="56" customFormat="1" ht="15.95" customHeight="1" outlineLevel="3" x14ac:dyDescent="0.2">
      <c r="A76" s="58" t="s">
        <v>1277</v>
      </c>
      <c r="B76" s="58" t="s">
        <v>88</v>
      </c>
      <c r="C76" s="61" t="s">
        <v>262</v>
      </c>
      <c r="D76" s="59" t="s">
        <v>1423</v>
      </c>
      <c r="E76" s="59" t="s">
        <v>1424</v>
      </c>
      <c r="F76" s="60" t="s">
        <v>1308</v>
      </c>
      <c r="G76" s="60" t="s">
        <v>777</v>
      </c>
      <c r="H76" s="61" t="s">
        <v>89</v>
      </c>
      <c r="I76" s="62">
        <v>235000000</v>
      </c>
      <c r="J76" s="62">
        <v>235000000</v>
      </c>
      <c r="K76" s="62">
        <v>233320680.53999999</v>
      </c>
      <c r="L76" s="62">
        <v>9972848.7799999993</v>
      </c>
      <c r="M76" s="62">
        <v>223347831.75999999</v>
      </c>
      <c r="N76" s="62">
        <v>36771325720.504997</v>
      </c>
      <c r="O76" s="62">
        <v>7788893637.5200005</v>
      </c>
      <c r="P76" s="62">
        <v>45574121514.931</v>
      </c>
      <c r="Q76" s="62">
        <v>223347831.75999999</v>
      </c>
      <c r="R76" s="62" t="s">
        <v>268</v>
      </c>
      <c r="S76" s="58" t="s">
        <v>334</v>
      </c>
      <c r="T76" s="58" t="s">
        <v>280</v>
      </c>
      <c r="U76" s="58" t="s">
        <v>120</v>
      </c>
      <c r="V76" s="58" t="s">
        <v>279</v>
      </c>
    </row>
    <row r="77" spans="1:22" s="56" customFormat="1" ht="15.95" customHeight="1" outlineLevel="3" x14ac:dyDescent="0.2">
      <c r="A77" s="58" t="s">
        <v>1277</v>
      </c>
      <c r="B77" s="58" t="s">
        <v>88</v>
      </c>
      <c r="C77" s="61" t="s">
        <v>262</v>
      </c>
      <c r="D77" s="59" t="s">
        <v>1300</v>
      </c>
      <c r="E77" s="59" t="s">
        <v>1301</v>
      </c>
      <c r="F77" s="60" t="s">
        <v>1302</v>
      </c>
      <c r="G77" s="60" t="s">
        <v>1303</v>
      </c>
      <c r="H77" s="61" t="s">
        <v>89</v>
      </c>
      <c r="I77" s="62">
        <v>200000000</v>
      </c>
      <c r="J77" s="62">
        <v>200000000</v>
      </c>
      <c r="K77" s="62">
        <v>55417409.450000003</v>
      </c>
      <c r="L77" s="62">
        <v>1271058.4099999999</v>
      </c>
      <c r="M77" s="62">
        <v>54146351.039999999</v>
      </c>
      <c r="N77" s="62">
        <v>8733780515.1100006</v>
      </c>
      <c r="O77" s="62">
        <v>211981223.39199999</v>
      </c>
      <c r="P77" s="62">
        <v>11048562067.702</v>
      </c>
      <c r="Q77" s="62">
        <v>54146351.039999999</v>
      </c>
      <c r="R77" s="62" t="s">
        <v>268</v>
      </c>
      <c r="S77" s="58" t="s">
        <v>334</v>
      </c>
      <c r="T77" s="58" t="s">
        <v>94</v>
      </c>
      <c r="U77" s="58" t="s">
        <v>385</v>
      </c>
      <c r="V77" s="58" t="s">
        <v>279</v>
      </c>
    </row>
    <row r="78" spans="1:22" s="56" customFormat="1" ht="15.95" customHeight="1" outlineLevel="3" x14ac:dyDescent="0.2">
      <c r="A78" s="58" t="s">
        <v>1277</v>
      </c>
      <c r="B78" s="58" t="s">
        <v>88</v>
      </c>
      <c r="C78" s="61" t="s">
        <v>262</v>
      </c>
      <c r="D78" s="59" t="s">
        <v>1425</v>
      </c>
      <c r="E78" s="59" t="s">
        <v>1426</v>
      </c>
      <c r="F78" s="60" t="s">
        <v>1308</v>
      </c>
      <c r="G78" s="60" t="s">
        <v>1427</v>
      </c>
      <c r="H78" s="61" t="s">
        <v>89</v>
      </c>
      <c r="I78" s="62">
        <v>75000000</v>
      </c>
      <c r="J78" s="62">
        <v>75000000</v>
      </c>
      <c r="K78" s="62">
        <v>74170932.859999999</v>
      </c>
      <c r="L78" s="62">
        <v>245054.66</v>
      </c>
      <c r="M78" s="62">
        <v>73925878.200000003</v>
      </c>
      <c r="N78" s="62">
        <v>11689334716.822001</v>
      </c>
      <c r="O78" s="62">
        <v>45402223.615000002</v>
      </c>
      <c r="P78" s="62">
        <v>15084574269.809999</v>
      </c>
      <c r="Q78" s="62">
        <v>73925878.200000003</v>
      </c>
      <c r="R78" s="62" t="s">
        <v>268</v>
      </c>
      <c r="S78" s="58" t="s">
        <v>334</v>
      </c>
      <c r="T78" s="58" t="s">
        <v>96</v>
      </c>
      <c r="U78" s="58" t="s">
        <v>120</v>
      </c>
      <c r="V78" s="58" t="s">
        <v>279</v>
      </c>
    </row>
    <row r="79" spans="1:22" s="56" customFormat="1" ht="15.95" customHeight="1" outlineLevel="3" x14ac:dyDescent="0.2">
      <c r="A79" s="58" t="s">
        <v>1277</v>
      </c>
      <c r="B79" s="58" t="s">
        <v>88</v>
      </c>
      <c r="C79" s="61" t="s">
        <v>262</v>
      </c>
      <c r="D79" s="59" t="s">
        <v>1305</v>
      </c>
      <c r="E79" s="59" t="s">
        <v>1306</v>
      </c>
      <c r="F79" s="60" t="s">
        <v>1290</v>
      </c>
      <c r="G79" s="60" t="s">
        <v>1307</v>
      </c>
      <c r="H79" s="61" t="s">
        <v>89</v>
      </c>
      <c r="I79" s="62">
        <v>300000000</v>
      </c>
      <c r="J79" s="62">
        <v>300000000</v>
      </c>
      <c r="K79" s="62">
        <v>101823651.89</v>
      </c>
      <c r="L79" s="62">
        <v>1000000</v>
      </c>
      <c r="M79" s="62">
        <v>100823651.89</v>
      </c>
      <c r="N79" s="62">
        <v>16047401632.091999</v>
      </c>
      <c r="O79" s="62">
        <v>174062200</v>
      </c>
      <c r="P79" s="62">
        <v>20573064563.042</v>
      </c>
      <c r="Q79" s="62">
        <v>100823651.89</v>
      </c>
      <c r="R79" s="62" t="s">
        <v>268</v>
      </c>
      <c r="S79" s="58" t="s">
        <v>334</v>
      </c>
      <c r="T79" s="58" t="s">
        <v>1292</v>
      </c>
      <c r="U79" s="58" t="s">
        <v>93</v>
      </c>
      <c r="V79" s="58" t="s">
        <v>279</v>
      </c>
    </row>
    <row r="80" spans="1:22" s="56" customFormat="1" ht="15.95" customHeight="1" outlineLevel="3" x14ac:dyDescent="0.2">
      <c r="A80" s="58" t="s">
        <v>1277</v>
      </c>
      <c r="B80" s="58" t="s">
        <v>88</v>
      </c>
      <c r="C80" s="61" t="s">
        <v>262</v>
      </c>
      <c r="D80" s="59" t="s">
        <v>1428</v>
      </c>
      <c r="E80" s="59" t="s">
        <v>1429</v>
      </c>
      <c r="F80" s="60" t="s">
        <v>717</v>
      </c>
      <c r="G80" s="60" t="s">
        <v>1430</v>
      </c>
      <c r="H80" s="61" t="s">
        <v>89</v>
      </c>
      <c r="I80" s="62">
        <v>9796000</v>
      </c>
      <c r="J80" s="62">
        <v>9796000</v>
      </c>
      <c r="K80" s="62">
        <v>0.4</v>
      </c>
      <c r="L80" s="62" t="s">
        <v>85</v>
      </c>
      <c r="M80" s="62">
        <v>0.4</v>
      </c>
      <c r="N80" s="62">
        <v>63.04</v>
      </c>
      <c r="O80" s="62" t="s">
        <v>85</v>
      </c>
      <c r="P80" s="62">
        <v>81.62</v>
      </c>
      <c r="Q80" s="62">
        <v>0.4</v>
      </c>
      <c r="R80" s="62" t="s">
        <v>1192</v>
      </c>
      <c r="S80" s="58" t="s">
        <v>102</v>
      </c>
      <c r="T80" s="58" t="s">
        <v>102</v>
      </c>
      <c r="U80" s="58" t="s">
        <v>93</v>
      </c>
      <c r="V80" s="58" t="s">
        <v>279</v>
      </c>
    </row>
    <row r="81" spans="1:22" s="56" customFormat="1" ht="15.95" customHeight="1" outlineLevel="3" x14ac:dyDescent="0.2">
      <c r="A81" s="58" t="s">
        <v>1277</v>
      </c>
      <c r="B81" s="58" t="s">
        <v>88</v>
      </c>
      <c r="C81" s="61" t="s">
        <v>262</v>
      </c>
      <c r="D81" s="59" t="s">
        <v>1431</v>
      </c>
      <c r="E81" s="59" t="s">
        <v>1432</v>
      </c>
      <c r="F81" s="60" t="s">
        <v>717</v>
      </c>
      <c r="G81" s="60" t="s">
        <v>1430</v>
      </c>
      <c r="H81" s="61" t="s">
        <v>89</v>
      </c>
      <c r="I81" s="62">
        <v>290204000</v>
      </c>
      <c r="J81" s="62">
        <v>290204000</v>
      </c>
      <c r="K81" s="62">
        <v>1</v>
      </c>
      <c r="L81" s="62" t="s">
        <v>85</v>
      </c>
      <c r="M81" s="62">
        <v>1</v>
      </c>
      <c r="N81" s="62">
        <v>157.6</v>
      </c>
      <c r="O81" s="62" t="s">
        <v>85</v>
      </c>
      <c r="P81" s="62">
        <v>204.05</v>
      </c>
      <c r="Q81" s="62">
        <v>1</v>
      </c>
      <c r="R81" s="62" t="s">
        <v>1192</v>
      </c>
      <c r="S81" s="58" t="s">
        <v>102</v>
      </c>
      <c r="T81" s="58" t="s">
        <v>102</v>
      </c>
      <c r="U81" s="58" t="s">
        <v>93</v>
      </c>
      <c r="V81" s="58" t="s">
        <v>279</v>
      </c>
    </row>
    <row r="82" spans="1:22" s="56" customFormat="1" ht="15.95" customHeight="1" outlineLevel="3" x14ac:dyDescent="0.2">
      <c r="A82" s="58" t="s">
        <v>1277</v>
      </c>
      <c r="B82" s="58" t="s">
        <v>88</v>
      </c>
      <c r="C82" s="61" t="s">
        <v>262</v>
      </c>
      <c r="D82" s="59" t="s">
        <v>1433</v>
      </c>
      <c r="E82" s="59" t="s">
        <v>1434</v>
      </c>
      <c r="F82" s="60" t="s">
        <v>1435</v>
      </c>
      <c r="G82" s="60" t="s">
        <v>1436</v>
      </c>
      <c r="H82" s="61" t="s">
        <v>89</v>
      </c>
      <c r="I82" s="62">
        <v>300000000</v>
      </c>
      <c r="J82" s="62">
        <v>300000000</v>
      </c>
      <c r="K82" s="62">
        <v>300000000</v>
      </c>
      <c r="L82" s="62">
        <v>60842663.039999999</v>
      </c>
      <c r="M82" s="62">
        <v>239157336.96000001</v>
      </c>
      <c r="N82" s="62">
        <v>47279982600</v>
      </c>
      <c r="O82" s="62">
        <v>10008962913.903</v>
      </c>
      <c r="P82" s="62">
        <v>48800050799.303001</v>
      </c>
      <c r="Q82" s="62">
        <v>239157336.96000001</v>
      </c>
      <c r="R82" s="62" t="s">
        <v>268</v>
      </c>
      <c r="S82" s="58" t="s">
        <v>334</v>
      </c>
      <c r="T82" s="58" t="s">
        <v>246</v>
      </c>
      <c r="U82" s="58" t="s">
        <v>358</v>
      </c>
      <c r="V82" s="58" t="s">
        <v>279</v>
      </c>
    </row>
    <row r="83" spans="1:22" s="56" customFormat="1" ht="15.95" customHeight="1" outlineLevel="3" x14ac:dyDescent="0.2">
      <c r="A83" s="58" t="s">
        <v>1277</v>
      </c>
      <c r="B83" s="58" t="s">
        <v>88</v>
      </c>
      <c r="C83" s="61" t="s">
        <v>262</v>
      </c>
      <c r="D83" s="59" t="s">
        <v>1627</v>
      </c>
      <c r="E83" s="59" t="s">
        <v>1628</v>
      </c>
      <c r="F83" s="60" t="s">
        <v>1641</v>
      </c>
      <c r="G83" s="60" t="s">
        <v>1122</v>
      </c>
      <c r="H83" s="61" t="s">
        <v>89</v>
      </c>
      <c r="I83" s="62">
        <v>500000000</v>
      </c>
      <c r="J83" s="62">
        <v>500000000</v>
      </c>
      <c r="K83" s="62" t="s">
        <v>85</v>
      </c>
      <c r="L83" s="62">
        <v>487800000</v>
      </c>
      <c r="M83" s="62">
        <v>12200000</v>
      </c>
      <c r="N83" s="62" t="s">
        <v>85</v>
      </c>
      <c r="O83" s="62">
        <v>82758293881.988007</v>
      </c>
      <c r="P83" s="62">
        <v>2489409805.776</v>
      </c>
      <c r="Q83" s="62">
        <v>12200000</v>
      </c>
      <c r="R83" s="62" t="s">
        <v>268</v>
      </c>
      <c r="S83" s="58" t="s">
        <v>334</v>
      </c>
      <c r="T83" s="58" t="s">
        <v>1292</v>
      </c>
      <c r="U83" s="58" t="s">
        <v>635</v>
      </c>
      <c r="V83" s="58" t="s">
        <v>279</v>
      </c>
    </row>
    <row r="84" spans="1:22" s="56" customFormat="1" ht="15.95" customHeight="1" outlineLevel="3" x14ac:dyDescent="0.2">
      <c r="A84" s="58" t="s">
        <v>1277</v>
      </c>
      <c r="B84" s="58" t="s">
        <v>88</v>
      </c>
      <c r="C84" s="61" t="s">
        <v>262</v>
      </c>
      <c r="D84" s="59" t="s">
        <v>1758</v>
      </c>
      <c r="E84" s="59" t="s">
        <v>1759</v>
      </c>
      <c r="F84" s="60" t="s">
        <v>1760</v>
      </c>
      <c r="G84" s="60" t="s">
        <v>1586</v>
      </c>
      <c r="H84" s="61" t="s">
        <v>89</v>
      </c>
      <c r="I84" s="62">
        <v>600000000</v>
      </c>
      <c r="J84" s="62">
        <v>600000000</v>
      </c>
      <c r="K84" s="62" t="s">
        <v>85</v>
      </c>
      <c r="L84" s="62">
        <v>100000000</v>
      </c>
      <c r="M84" s="62">
        <v>500000000</v>
      </c>
      <c r="N84" s="62" t="s">
        <v>85</v>
      </c>
      <c r="O84" s="62">
        <v>21005446000</v>
      </c>
      <c r="P84" s="62">
        <v>102024992040</v>
      </c>
      <c r="Q84" s="62">
        <v>500000000</v>
      </c>
      <c r="R84" s="62" t="s">
        <v>1192</v>
      </c>
      <c r="S84" s="58" t="s">
        <v>102</v>
      </c>
      <c r="T84" s="58" t="s">
        <v>102</v>
      </c>
      <c r="U84" s="58" t="s">
        <v>93</v>
      </c>
      <c r="V84" s="58" t="s">
        <v>279</v>
      </c>
    </row>
    <row r="85" spans="1:22" s="56" customFormat="1" ht="15.95" customHeight="1" outlineLevel="3" x14ac:dyDescent="0.2">
      <c r="A85" s="58" t="s">
        <v>1277</v>
      </c>
      <c r="B85" s="58" t="s">
        <v>88</v>
      </c>
      <c r="C85" s="61" t="s">
        <v>262</v>
      </c>
      <c r="D85" s="59" t="s">
        <v>1664</v>
      </c>
      <c r="E85" s="59" t="s">
        <v>1665</v>
      </c>
      <c r="F85" s="60" t="s">
        <v>1666</v>
      </c>
      <c r="G85" s="60" t="s">
        <v>670</v>
      </c>
      <c r="H85" s="61" t="s">
        <v>89</v>
      </c>
      <c r="I85" s="62">
        <v>300000000</v>
      </c>
      <c r="J85" s="62">
        <v>300000000</v>
      </c>
      <c r="K85" s="62" t="s">
        <v>85</v>
      </c>
      <c r="L85" s="62">
        <v>300000000</v>
      </c>
      <c r="M85" s="62" t="s">
        <v>85</v>
      </c>
      <c r="N85" s="62" t="s">
        <v>85</v>
      </c>
      <c r="O85" s="62">
        <v>53378010000</v>
      </c>
      <c r="P85" s="62" t="s">
        <v>85</v>
      </c>
      <c r="Q85" s="62" t="s">
        <v>85</v>
      </c>
      <c r="R85" s="62" t="s">
        <v>1192</v>
      </c>
      <c r="S85" s="58" t="s">
        <v>102</v>
      </c>
      <c r="T85" s="58" t="s">
        <v>102</v>
      </c>
      <c r="U85" s="58" t="s">
        <v>93</v>
      </c>
      <c r="V85" s="58" t="s">
        <v>279</v>
      </c>
    </row>
    <row r="86" spans="1:22" s="56" customFormat="1" ht="15.95" customHeight="1" outlineLevel="3" x14ac:dyDescent="0.2">
      <c r="A86" s="58" t="s">
        <v>1277</v>
      </c>
      <c r="B86" s="58" t="s">
        <v>88</v>
      </c>
      <c r="C86" s="61" t="s">
        <v>262</v>
      </c>
      <c r="D86" s="59" t="s">
        <v>1713</v>
      </c>
      <c r="E86" s="59" t="s">
        <v>1714</v>
      </c>
      <c r="F86" s="60" t="s">
        <v>1715</v>
      </c>
      <c r="G86" s="60" t="s">
        <v>1716</v>
      </c>
      <c r="H86" s="61" t="s">
        <v>89</v>
      </c>
      <c r="I86" s="62">
        <v>300000000</v>
      </c>
      <c r="J86" s="62">
        <v>300000000</v>
      </c>
      <c r="K86" s="62" t="s">
        <v>85</v>
      </c>
      <c r="L86" s="62">
        <v>300000000</v>
      </c>
      <c r="M86" s="62" t="s">
        <v>85</v>
      </c>
      <c r="N86" s="62" t="s">
        <v>85</v>
      </c>
      <c r="O86" s="62">
        <v>54464670000</v>
      </c>
      <c r="P86" s="62" t="s">
        <v>85</v>
      </c>
      <c r="Q86" s="62" t="s">
        <v>85</v>
      </c>
      <c r="R86" s="62" t="s">
        <v>1192</v>
      </c>
      <c r="S86" s="58" t="s">
        <v>102</v>
      </c>
      <c r="T86" s="58" t="s">
        <v>102</v>
      </c>
      <c r="U86" s="58" t="s">
        <v>93</v>
      </c>
      <c r="V86" s="58" t="s">
        <v>279</v>
      </c>
    </row>
    <row r="87" spans="1:22" s="56" customFormat="1" ht="15.95" customHeight="1" outlineLevel="3" x14ac:dyDescent="0.2">
      <c r="A87" s="58" t="s">
        <v>1277</v>
      </c>
      <c r="B87" s="58" t="s">
        <v>88</v>
      </c>
      <c r="C87" s="61" t="s">
        <v>262</v>
      </c>
      <c r="D87" s="59" t="s">
        <v>1309</v>
      </c>
      <c r="E87" s="59" t="s">
        <v>1310</v>
      </c>
      <c r="F87" s="60" t="s">
        <v>1295</v>
      </c>
      <c r="G87" s="60" t="s">
        <v>1311</v>
      </c>
      <c r="H87" s="61" t="s">
        <v>89</v>
      </c>
      <c r="I87" s="62">
        <v>7000000</v>
      </c>
      <c r="J87" s="62">
        <v>7000000</v>
      </c>
      <c r="K87" s="62">
        <v>2833180.12</v>
      </c>
      <c r="L87" s="62">
        <v>1129030.03</v>
      </c>
      <c r="M87" s="62">
        <v>1704150.09</v>
      </c>
      <c r="N87" s="62">
        <v>446509022.588</v>
      </c>
      <c r="O87" s="62">
        <v>195837886.352</v>
      </c>
      <c r="P87" s="62">
        <v>347731798.73400003</v>
      </c>
      <c r="Q87" s="62">
        <v>1704150.09</v>
      </c>
      <c r="R87" s="62" t="s">
        <v>268</v>
      </c>
      <c r="S87" s="58" t="s">
        <v>334</v>
      </c>
      <c r="T87" s="58" t="s">
        <v>95</v>
      </c>
      <c r="U87" s="58" t="s">
        <v>358</v>
      </c>
      <c r="V87" s="58" t="s">
        <v>279</v>
      </c>
    </row>
    <row r="88" spans="1:22" s="56" customFormat="1" ht="15.95" customHeight="1" outlineLevel="3" x14ac:dyDescent="0.2">
      <c r="A88" s="58" t="s">
        <v>1277</v>
      </c>
      <c r="B88" s="58" t="s">
        <v>88</v>
      </c>
      <c r="C88" s="61" t="s">
        <v>262</v>
      </c>
      <c r="D88" s="59" t="s">
        <v>1312</v>
      </c>
      <c r="E88" s="59" t="s">
        <v>1313</v>
      </c>
      <c r="F88" s="60" t="s">
        <v>1234</v>
      </c>
      <c r="G88" s="60" t="s">
        <v>777</v>
      </c>
      <c r="H88" s="61" t="s">
        <v>89</v>
      </c>
      <c r="I88" s="62">
        <v>8320000</v>
      </c>
      <c r="J88" s="62">
        <v>8320000</v>
      </c>
      <c r="K88" s="62">
        <v>8142471.8399999999</v>
      </c>
      <c r="L88" s="62">
        <v>483299.25</v>
      </c>
      <c r="M88" s="62">
        <v>7659172.5899999999</v>
      </c>
      <c r="N88" s="62">
        <v>1283253089.721</v>
      </c>
      <c r="O88" s="62">
        <v>81024567.047000006</v>
      </c>
      <c r="P88" s="62">
        <v>1562854045.0550001</v>
      </c>
      <c r="Q88" s="62">
        <v>7659172.5899999999</v>
      </c>
      <c r="R88" s="62" t="s">
        <v>268</v>
      </c>
      <c r="S88" s="58" t="s">
        <v>334</v>
      </c>
      <c r="T88" s="58" t="s">
        <v>152</v>
      </c>
      <c r="U88" s="58" t="s">
        <v>111</v>
      </c>
      <c r="V88" s="58" t="s">
        <v>279</v>
      </c>
    </row>
    <row r="89" spans="1:22" s="56" customFormat="1" ht="15.95" customHeight="1" outlineLevel="3" x14ac:dyDescent="0.2">
      <c r="A89" s="58" t="s">
        <v>1277</v>
      </c>
      <c r="B89" s="58" t="s">
        <v>88</v>
      </c>
      <c r="C89" s="61" t="s">
        <v>262</v>
      </c>
      <c r="D89" s="59" t="s">
        <v>1314</v>
      </c>
      <c r="E89" s="59" t="s">
        <v>1315</v>
      </c>
      <c r="F89" s="60" t="s">
        <v>1316</v>
      </c>
      <c r="G89" s="60" t="s">
        <v>792</v>
      </c>
      <c r="H89" s="61" t="s">
        <v>89</v>
      </c>
      <c r="I89" s="62">
        <v>15000000</v>
      </c>
      <c r="J89" s="62">
        <v>15000000</v>
      </c>
      <c r="K89" s="62">
        <v>12772453.82</v>
      </c>
      <c r="L89" s="62">
        <v>1896099.85</v>
      </c>
      <c r="M89" s="62">
        <v>10866228.050000001</v>
      </c>
      <c r="N89" s="62">
        <v>2012937981.23</v>
      </c>
      <c r="O89" s="62">
        <v>329502888.52999997</v>
      </c>
      <c r="P89" s="62">
        <v>2217253660.612</v>
      </c>
      <c r="Q89" s="62">
        <v>10866228.050000001</v>
      </c>
      <c r="R89" s="62" t="s">
        <v>268</v>
      </c>
      <c r="S89" s="58" t="s">
        <v>334</v>
      </c>
      <c r="T89" s="58" t="s">
        <v>95</v>
      </c>
      <c r="U89" s="58" t="s">
        <v>111</v>
      </c>
      <c r="V89" s="58" t="s">
        <v>279</v>
      </c>
    </row>
    <row r="90" spans="1:22" s="56" customFormat="1" ht="15.95" customHeight="1" outlineLevel="3" x14ac:dyDescent="0.2">
      <c r="A90" s="58" t="s">
        <v>1277</v>
      </c>
      <c r="B90" s="58" t="s">
        <v>88</v>
      </c>
      <c r="C90" s="61" t="s">
        <v>262</v>
      </c>
      <c r="D90" s="59" t="s">
        <v>1717</v>
      </c>
      <c r="E90" s="59" t="s">
        <v>1718</v>
      </c>
      <c r="F90" s="60" t="s">
        <v>1719</v>
      </c>
      <c r="G90" s="60" t="s">
        <v>1322</v>
      </c>
      <c r="H90" s="61" t="s">
        <v>89</v>
      </c>
      <c r="I90" s="62">
        <v>5000000</v>
      </c>
      <c r="J90" s="62">
        <v>5000000</v>
      </c>
      <c r="K90" s="62" t="s">
        <v>85</v>
      </c>
      <c r="L90" s="62" t="s">
        <v>85</v>
      </c>
      <c r="M90" s="62">
        <v>5000000</v>
      </c>
      <c r="N90" s="62" t="s">
        <v>85</v>
      </c>
      <c r="O90" s="62" t="s">
        <v>85</v>
      </c>
      <c r="P90" s="62">
        <v>1020249920.4</v>
      </c>
      <c r="Q90" s="62">
        <v>5000000</v>
      </c>
      <c r="R90" s="62" t="s">
        <v>268</v>
      </c>
      <c r="S90" s="58" t="s">
        <v>334</v>
      </c>
      <c r="T90" s="58" t="s">
        <v>152</v>
      </c>
      <c r="U90" s="58" t="s">
        <v>1720</v>
      </c>
      <c r="V90" s="58" t="s">
        <v>279</v>
      </c>
    </row>
    <row r="91" spans="1:22" s="56" customFormat="1" ht="15.95" customHeight="1" outlineLevel="3" x14ac:dyDescent="0.2">
      <c r="A91" s="58" t="s">
        <v>1277</v>
      </c>
      <c r="B91" s="58" t="s">
        <v>88</v>
      </c>
      <c r="C91" s="61" t="s">
        <v>262</v>
      </c>
      <c r="D91" s="59" t="s">
        <v>1761</v>
      </c>
      <c r="E91" s="59" t="s">
        <v>1762</v>
      </c>
      <c r="F91" s="60" t="s">
        <v>1763</v>
      </c>
      <c r="G91" s="60" t="s">
        <v>1427</v>
      </c>
      <c r="H91" s="61" t="s">
        <v>92</v>
      </c>
      <c r="I91" s="62">
        <v>75100000</v>
      </c>
      <c r="J91" s="62">
        <v>78104000.124966398</v>
      </c>
      <c r="K91" s="62" t="s">
        <v>85</v>
      </c>
      <c r="L91" s="62" t="s">
        <v>85</v>
      </c>
      <c r="M91" s="62">
        <v>78104000.125</v>
      </c>
      <c r="N91" s="62" t="s">
        <v>85</v>
      </c>
      <c r="O91" s="62" t="s">
        <v>85</v>
      </c>
      <c r="P91" s="62">
        <v>15937119982.084</v>
      </c>
      <c r="Q91" s="62">
        <v>75100000</v>
      </c>
      <c r="R91" s="62" t="s">
        <v>1192</v>
      </c>
      <c r="S91" s="58" t="s">
        <v>102</v>
      </c>
      <c r="T91" s="58" t="s">
        <v>102</v>
      </c>
      <c r="U91" s="58" t="s">
        <v>93</v>
      </c>
      <c r="V91" s="58" t="s">
        <v>279</v>
      </c>
    </row>
    <row r="92" spans="1:22" s="56" customFormat="1" ht="15.95" customHeight="1" outlineLevel="3" x14ac:dyDescent="0.2">
      <c r="A92" s="58" t="s">
        <v>1277</v>
      </c>
      <c r="B92" s="58" t="s">
        <v>88</v>
      </c>
      <c r="C92" s="61" t="s">
        <v>262</v>
      </c>
      <c r="D92" s="59" t="s">
        <v>1437</v>
      </c>
      <c r="E92" s="59" t="s">
        <v>927</v>
      </c>
      <c r="F92" s="60" t="s">
        <v>1308</v>
      </c>
      <c r="G92" s="60" t="s">
        <v>777</v>
      </c>
      <c r="H92" s="61" t="s">
        <v>89</v>
      </c>
      <c r="I92" s="62">
        <v>37200000</v>
      </c>
      <c r="J92" s="62">
        <v>37200000</v>
      </c>
      <c r="K92" s="62">
        <v>37200000</v>
      </c>
      <c r="L92" s="62" t="s">
        <v>85</v>
      </c>
      <c r="M92" s="62">
        <v>37200000</v>
      </c>
      <c r="N92" s="62">
        <v>5862717842.3999996</v>
      </c>
      <c r="O92" s="62" t="s">
        <v>85</v>
      </c>
      <c r="P92" s="62">
        <v>7590659407.776</v>
      </c>
      <c r="Q92" s="62">
        <v>37200000</v>
      </c>
      <c r="R92" s="62" t="s">
        <v>268</v>
      </c>
      <c r="S92" s="58" t="s">
        <v>334</v>
      </c>
      <c r="T92" s="58" t="s">
        <v>280</v>
      </c>
      <c r="U92" s="58" t="s">
        <v>120</v>
      </c>
      <c r="V92" s="58" t="s">
        <v>279</v>
      </c>
    </row>
    <row r="93" spans="1:22" s="56" customFormat="1" ht="15.95" customHeight="1" outlineLevel="3" x14ac:dyDescent="0.2">
      <c r="A93" s="58" t="s">
        <v>1277</v>
      </c>
      <c r="B93" s="58" t="s">
        <v>88</v>
      </c>
      <c r="C93" s="61" t="s">
        <v>262</v>
      </c>
      <c r="D93" s="59" t="s">
        <v>780</v>
      </c>
      <c r="E93" s="59" t="s">
        <v>781</v>
      </c>
      <c r="F93" s="60" t="s">
        <v>782</v>
      </c>
      <c r="G93" s="60" t="s">
        <v>951</v>
      </c>
      <c r="H93" s="61" t="s">
        <v>89</v>
      </c>
      <c r="I93" s="62">
        <v>5000000</v>
      </c>
      <c r="J93" s="62">
        <v>5000000</v>
      </c>
      <c r="K93" s="62">
        <v>3601016.37</v>
      </c>
      <c r="L93" s="62" t="s">
        <v>85</v>
      </c>
      <c r="M93" s="62">
        <v>3601016.37</v>
      </c>
      <c r="N93" s="62">
        <v>567519971.05299997</v>
      </c>
      <c r="O93" s="62" t="s">
        <v>85</v>
      </c>
      <c r="P93" s="62">
        <v>734787332.97000003</v>
      </c>
      <c r="Q93" s="62">
        <v>3601016.37</v>
      </c>
      <c r="R93" s="62" t="s">
        <v>268</v>
      </c>
      <c r="S93" s="58" t="s">
        <v>334</v>
      </c>
      <c r="T93" s="58" t="s">
        <v>90</v>
      </c>
      <c r="U93" s="58" t="s">
        <v>111</v>
      </c>
      <c r="V93" s="58" t="s">
        <v>279</v>
      </c>
    </row>
    <row r="94" spans="1:22" s="56" customFormat="1" ht="15.95" customHeight="1" outlineLevel="3" x14ac:dyDescent="0.2">
      <c r="A94" s="58" t="s">
        <v>1277</v>
      </c>
      <c r="B94" s="58" t="s">
        <v>88</v>
      </c>
      <c r="C94" s="61" t="s">
        <v>262</v>
      </c>
      <c r="D94" s="59" t="s">
        <v>926</v>
      </c>
      <c r="E94" s="59" t="s">
        <v>927</v>
      </c>
      <c r="F94" s="60" t="s">
        <v>928</v>
      </c>
      <c r="G94" s="60" t="s">
        <v>734</v>
      </c>
      <c r="H94" s="61" t="s">
        <v>89</v>
      </c>
      <c r="I94" s="62">
        <v>9700000</v>
      </c>
      <c r="J94" s="62">
        <v>9700000</v>
      </c>
      <c r="K94" s="62">
        <v>1629073.81</v>
      </c>
      <c r="L94" s="62" t="s">
        <v>85</v>
      </c>
      <c r="M94" s="62">
        <v>1629073.81</v>
      </c>
      <c r="N94" s="62">
        <v>256741937.97</v>
      </c>
      <c r="O94" s="62" t="s">
        <v>85</v>
      </c>
      <c r="P94" s="62">
        <v>332412484.99599999</v>
      </c>
      <c r="Q94" s="62">
        <v>1629073.81</v>
      </c>
      <c r="R94" s="62" t="s">
        <v>268</v>
      </c>
      <c r="S94" s="58" t="s">
        <v>334</v>
      </c>
      <c r="T94" s="58" t="s">
        <v>280</v>
      </c>
      <c r="U94" s="58" t="s">
        <v>120</v>
      </c>
      <c r="V94" s="58" t="s">
        <v>279</v>
      </c>
    </row>
    <row r="95" spans="1:22" s="56" customFormat="1" ht="15.95" customHeight="1" outlineLevel="3" x14ac:dyDescent="0.2">
      <c r="A95" s="58" t="s">
        <v>1277</v>
      </c>
      <c r="B95" s="58" t="s">
        <v>88</v>
      </c>
      <c r="C95" s="61" t="s">
        <v>262</v>
      </c>
      <c r="D95" s="59" t="s">
        <v>929</v>
      </c>
      <c r="E95" s="59" t="s">
        <v>930</v>
      </c>
      <c r="F95" s="60" t="s">
        <v>931</v>
      </c>
      <c r="G95" s="60" t="s">
        <v>932</v>
      </c>
      <c r="H95" s="61" t="s">
        <v>89</v>
      </c>
      <c r="I95" s="62">
        <v>10000000</v>
      </c>
      <c r="J95" s="62">
        <v>10000000</v>
      </c>
      <c r="K95" s="62">
        <v>5734602.0300000003</v>
      </c>
      <c r="L95" s="62" t="s">
        <v>85</v>
      </c>
      <c r="M95" s="62">
        <v>5734602.0300000003</v>
      </c>
      <c r="N95" s="62">
        <v>903772947.32099998</v>
      </c>
      <c r="O95" s="62" t="s">
        <v>85</v>
      </c>
      <c r="P95" s="62">
        <v>1170145452.927</v>
      </c>
      <c r="Q95" s="62">
        <v>5734602.0300000003</v>
      </c>
      <c r="R95" s="62" t="s">
        <v>268</v>
      </c>
      <c r="S95" s="58" t="s">
        <v>334</v>
      </c>
      <c r="T95" s="58" t="s">
        <v>280</v>
      </c>
      <c r="U95" s="58" t="s">
        <v>358</v>
      </c>
      <c r="V95" s="58" t="s">
        <v>279</v>
      </c>
    </row>
    <row r="96" spans="1:22" s="184" customFormat="1" ht="15.95" customHeight="1" outlineLevel="2" x14ac:dyDescent="0.2">
      <c r="A96" s="179"/>
      <c r="B96" s="179" t="s">
        <v>80</v>
      </c>
      <c r="C96" s="180"/>
      <c r="D96" s="181"/>
      <c r="E96" s="181"/>
      <c r="F96" s="182"/>
      <c r="G96" s="182"/>
      <c r="H96" s="180"/>
      <c r="I96" s="183"/>
      <c r="J96" s="183">
        <f t="shared" ref="J96:P96" si="4">SUBTOTAL(9,J13:J95)</f>
        <v>10374572119.575363</v>
      </c>
      <c r="K96" s="183">
        <f t="shared" si="4"/>
        <v>4260746084.9330001</v>
      </c>
      <c r="L96" s="183">
        <f t="shared" si="4"/>
        <v>1625864575.1340001</v>
      </c>
      <c r="M96" s="183">
        <f t="shared" si="4"/>
        <v>4396110382.6069994</v>
      </c>
      <c r="N96" s="183">
        <f t="shared" si="4"/>
        <v>671493335862.18079</v>
      </c>
      <c r="O96" s="183">
        <f t="shared" si="4"/>
        <v>295572094995.39801</v>
      </c>
      <c r="P96" s="183">
        <f t="shared" si="4"/>
        <v>897026253585.22119</v>
      </c>
      <c r="Q96" s="183"/>
      <c r="R96" s="183"/>
      <c r="S96" s="179"/>
      <c r="T96" s="179"/>
      <c r="U96" s="179"/>
      <c r="V96" s="179"/>
    </row>
    <row r="97" spans="1:22" s="56" customFormat="1" ht="15.95" customHeight="1" outlineLevel="3" x14ac:dyDescent="0.2">
      <c r="A97" s="58" t="s">
        <v>1277</v>
      </c>
      <c r="B97" s="58" t="s">
        <v>933</v>
      </c>
      <c r="C97" s="61" t="s">
        <v>263</v>
      </c>
      <c r="D97" s="59" t="s">
        <v>1230</v>
      </c>
      <c r="E97" s="59" t="s">
        <v>1231</v>
      </c>
      <c r="F97" s="60" t="s">
        <v>1232</v>
      </c>
      <c r="G97" s="60" t="s">
        <v>1438</v>
      </c>
      <c r="H97" s="61" t="s">
        <v>89</v>
      </c>
      <c r="I97" s="62">
        <v>700000</v>
      </c>
      <c r="J97" s="62">
        <v>700000</v>
      </c>
      <c r="K97" s="62">
        <v>234035.19</v>
      </c>
      <c r="L97" s="62" t="s">
        <v>85</v>
      </c>
      <c r="M97" s="62">
        <v>234035.19</v>
      </c>
      <c r="N97" s="62">
        <v>36883932.369999997</v>
      </c>
      <c r="O97" s="62" t="s">
        <v>85</v>
      </c>
      <c r="P97" s="62">
        <v>47754876.794</v>
      </c>
      <c r="Q97" s="62">
        <v>234035.19</v>
      </c>
      <c r="R97" s="62" t="s">
        <v>268</v>
      </c>
      <c r="S97" s="58" t="s">
        <v>334</v>
      </c>
      <c r="T97" s="58" t="s">
        <v>152</v>
      </c>
      <c r="U97" s="58" t="s">
        <v>111</v>
      </c>
      <c r="V97" s="58" t="s">
        <v>279</v>
      </c>
    </row>
    <row r="98" spans="1:22" s="56" customFormat="1" ht="15.95" customHeight="1" outlineLevel="3" x14ac:dyDescent="0.2">
      <c r="A98" s="58" t="s">
        <v>1277</v>
      </c>
      <c r="B98" s="58" t="s">
        <v>933</v>
      </c>
      <c r="C98" s="61" t="s">
        <v>263</v>
      </c>
      <c r="D98" s="59" t="s">
        <v>1439</v>
      </c>
      <c r="E98" s="59" t="s">
        <v>1440</v>
      </c>
      <c r="F98" s="60" t="s">
        <v>1441</v>
      </c>
      <c r="G98" s="60" t="s">
        <v>737</v>
      </c>
      <c r="H98" s="61" t="s">
        <v>89</v>
      </c>
      <c r="I98" s="62">
        <v>4136500</v>
      </c>
      <c r="J98" s="62">
        <v>4136500</v>
      </c>
      <c r="K98" s="62">
        <v>4136500</v>
      </c>
      <c r="L98" s="62">
        <v>1199970</v>
      </c>
      <c r="M98" s="62">
        <v>2936530</v>
      </c>
      <c r="N98" s="62">
        <v>651912160.08299994</v>
      </c>
      <c r="O98" s="62">
        <v>196530967</v>
      </c>
      <c r="P98" s="62">
        <v>599198899.75</v>
      </c>
      <c r="Q98" s="62">
        <v>2936530</v>
      </c>
      <c r="R98" s="62" t="s">
        <v>268</v>
      </c>
      <c r="S98" s="58" t="s">
        <v>334</v>
      </c>
      <c r="T98" s="58" t="s">
        <v>95</v>
      </c>
      <c r="U98" s="58" t="s">
        <v>120</v>
      </c>
      <c r="V98" s="58" t="s">
        <v>279</v>
      </c>
    </row>
    <row r="99" spans="1:22" s="56" customFormat="1" ht="15.95" customHeight="1" outlineLevel="3" x14ac:dyDescent="0.2">
      <c r="A99" s="58" t="s">
        <v>1277</v>
      </c>
      <c r="B99" s="58" t="s">
        <v>933</v>
      </c>
      <c r="C99" s="61" t="s">
        <v>262</v>
      </c>
      <c r="D99" s="59" t="s">
        <v>1442</v>
      </c>
      <c r="E99" s="59" t="s">
        <v>1443</v>
      </c>
      <c r="F99" s="60" t="s">
        <v>1444</v>
      </c>
      <c r="G99" s="60" t="s">
        <v>777</v>
      </c>
      <c r="H99" s="61" t="s">
        <v>89</v>
      </c>
      <c r="I99" s="62">
        <v>71800000</v>
      </c>
      <c r="J99" s="62">
        <v>71800000</v>
      </c>
      <c r="K99" s="62">
        <v>71800000</v>
      </c>
      <c r="L99" s="62" t="s">
        <v>85</v>
      </c>
      <c r="M99" s="62">
        <v>71800000</v>
      </c>
      <c r="N99" s="62">
        <v>11315675835.6</v>
      </c>
      <c r="O99" s="62" t="s">
        <v>85</v>
      </c>
      <c r="P99" s="62">
        <v>14650788856.944</v>
      </c>
      <c r="Q99" s="62">
        <v>71800000</v>
      </c>
      <c r="R99" s="62" t="s">
        <v>268</v>
      </c>
      <c r="S99" s="58" t="s">
        <v>334</v>
      </c>
      <c r="T99" s="58" t="s">
        <v>280</v>
      </c>
      <c r="U99" s="58" t="s">
        <v>120</v>
      </c>
      <c r="V99" s="58" t="s">
        <v>279</v>
      </c>
    </row>
    <row r="100" spans="1:22" s="56" customFormat="1" ht="15.95" customHeight="1" outlineLevel="3" x14ac:dyDescent="0.2">
      <c r="A100" s="58" t="s">
        <v>1277</v>
      </c>
      <c r="B100" s="58" t="s">
        <v>933</v>
      </c>
      <c r="C100" s="61" t="s">
        <v>262</v>
      </c>
      <c r="D100" s="59" t="s">
        <v>1320</v>
      </c>
      <c r="E100" s="59" t="s">
        <v>1445</v>
      </c>
      <c r="F100" s="60" t="s">
        <v>1321</v>
      </c>
      <c r="G100" s="60" t="s">
        <v>1322</v>
      </c>
      <c r="H100" s="61" t="s">
        <v>89</v>
      </c>
      <c r="I100" s="62">
        <v>40000000</v>
      </c>
      <c r="J100" s="62">
        <v>40000000</v>
      </c>
      <c r="K100" s="62">
        <v>36915000</v>
      </c>
      <c r="L100" s="62" t="s">
        <v>85</v>
      </c>
      <c r="M100" s="62">
        <v>36915000</v>
      </c>
      <c r="N100" s="62">
        <v>5817801858.9300003</v>
      </c>
      <c r="O100" s="62" t="s">
        <v>85</v>
      </c>
      <c r="P100" s="62">
        <v>7532505162.3129997</v>
      </c>
      <c r="Q100" s="62">
        <v>36915000</v>
      </c>
      <c r="R100" s="62" t="s">
        <v>268</v>
      </c>
      <c r="S100" s="58" t="s">
        <v>334</v>
      </c>
      <c r="T100" s="58" t="s">
        <v>95</v>
      </c>
      <c r="U100" s="58" t="s">
        <v>120</v>
      </c>
      <c r="V100" s="58" t="s">
        <v>279</v>
      </c>
    </row>
    <row r="101" spans="1:22" s="56" customFormat="1" ht="15.95" customHeight="1" outlineLevel="3" x14ac:dyDescent="0.2">
      <c r="A101" s="58" t="s">
        <v>1277</v>
      </c>
      <c r="B101" s="58" t="s">
        <v>933</v>
      </c>
      <c r="C101" s="61" t="s">
        <v>262</v>
      </c>
      <c r="D101" s="59" t="s">
        <v>1764</v>
      </c>
      <c r="E101" s="59" t="s">
        <v>1765</v>
      </c>
      <c r="F101" s="60" t="s">
        <v>1766</v>
      </c>
      <c r="G101" s="60" t="s">
        <v>1655</v>
      </c>
      <c r="H101" s="61" t="s">
        <v>92</v>
      </c>
      <c r="I101" s="62">
        <v>171700000</v>
      </c>
      <c r="J101" s="62">
        <v>178568000.28570881</v>
      </c>
      <c r="K101" s="62" t="s">
        <v>85</v>
      </c>
      <c r="L101" s="62" t="s">
        <v>85</v>
      </c>
      <c r="M101" s="62">
        <v>178568000.28600001</v>
      </c>
      <c r="N101" s="62" t="s">
        <v>85</v>
      </c>
      <c r="O101" s="62" t="s">
        <v>85</v>
      </c>
      <c r="P101" s="62">
        <v>36436797615.496002</v>
      </c>
      <c r="Q101" s="62">
        <v>171700000</v>
      </c>
      <c r="R101" s="62" t="s">
        <v>268</v>
      </c>
      <c r="S101" s="58" t="s">
        <v>334</v>
      </c>
      <c r="T101" s="58" t="s">
        <v>152</v>
      </c>
      <c r="U101" s="58" t="s">
        <v>358</v>
      </c>
      <c r="V101" s="58" t="s">
        <v>279</v>
      </c>
    </row>
    <row r="102" spans="1:22" s="56" customFormat="1" ht="15.95" customHeight="1" outlineLevel="3" x14ac:dyDescent="0.2">
      <c r="A102" s="58" t="s">
        <v>1277</v>
      </c>
      <c r="B102" s="58" t="s">
        <v>933</v>
      </c>
      <c r="C102" s="61" t="s">
        <v>262</v>
      </c>
      <c r="D102" s="59" t="s">
        <v>934</v>
      </c>
      <c r="E102" s="59" t="s">
        <v>935</v>
      </c>
      <c r="F102" s="60" t="s">
        <v>936</v>
      </c>
      <c r="G102" s="60" t="s">
        <v>670</v>
      </c>
      <c r="H102" s="61" t="s">
        <v>89</v>
      </c>
      <c r="I102" s="62">
        <v>300000000</v>
      </c>
      <c r="J102" s="62">
        <v>300000000</v>
      </c>
      <c r="K102" s="62">
        <v>298751188.93000001</v>
      </c>
      <c r="L102" s="62">
        <v>40423307.600000001</v>
      </c>
      <c r="M102" s="62">
        <v>258327881.33000001</v>
      </c>
      <c r="N102" s="62">
        <v>47083170047.799004</v>
      </c>
      <c r="O102" s="62">
        <v>6567901507.7559996</v>
      </c>
      <c r="P102" s="62">
        <v>52711800072.806999</v>
      </c>
      <c r="Q102" s="62">
        <v>258327881.33000001</v>
      </c>
      <c r="R102" s="62" t="s">
        <v>268</v>
      </c>
      <c r="S102" s="58" t="s">
        <v>334</v>
      </c>
      <c r="T102" s="58" t="s">
        <v>246</v>
      </c>
      <c r="U102" s="58" t="s">
        <v>87</v>
      </c>
      <c r="V102" s="58" t="s">
        <v>279</v>
      </c>
    </row>
    <row r="103" spans="1:22" s="184" customFormat="1" ht="15.95" customHeight="1" outlineLevel="2" x14ac:dyDescent="0.2">
      <c r="A103" s="179"/>
      <c r="B103" s="179" t="s">
        <v>1393</v>
      </c>
      <c r="C103" s="180"/>
      <c r="D103" s="181"/>
      <c r="E103" s="181"/>
      <c r="F103" s="182"/>
      <c r="G103" s="182"/>
      <c r="H103" s="180"/>
      <c r="I103" s="183"/>
      <c r="J103" s="183">
        <f t="shared" ref="J103:P103" si="5">SUBTOTAL(9,J97:J102)</f>
        <v>595204500.28570879</v>
      </c>
      <c r="K103" s="183">
        <f t="shared" si="5"/>
        <v>411836724.12</v>
      </c>
      <c r="L103" s="183">
        <f t="shared" si="5"/>
        <v>41623277.600000001</v>
      </c>
      <c r="M103" s="183">
        <f t="shared" si="5"/>
        <v>548781446.80599999</v>
      </c>
      <c r="N103" s="183">
        <f t="shared" si="5"/>
        <v>64905443834.782005</v>
      </c>
      <c r="O103" s="183">
        <f t="shared" si="5"/>
        <v>6764432474.7559996</v>
      </c>
      <c r="P103" s="183">
        <f t="shared" si="5"/>
        <v>111978845484.104</v>
      </c>
      <c r="Q103" s="183"/>
      <c r="R103" s="183"/>
      <c r="S103" s="179"/>
      <c r="T103" s="179"/>
      <c r="U103" s="179"/>
      <c r="V103" s="179"/>
    </row>
    <row r="104" spans="1:22" s="56" customFormat="1" ht="15.95" customHeight="1" outlineLevel="3" x14ac:dyDescent="0.2">
      <c r="A104" s="58" t="s">
        <v>1277</v>
      </c>
      <c r="B104" s="58" t="s">
        <v>1233</v>
      </c>
      <c r="C104" s="61" t="s">
        <v>262</v>
      </c>
      <c r="D104" s="59" t="s">
        <v>1447</v>
      </c>
      <c r="E104" s="59" t="s">
        <v>1448</v>
      </c>
      <c r="F104" s="60" t="s">
        <v>1449</v>
      </c>
      <c r="G104" s="60" t="s">
        <v>1307</v>
      </c>
      <c r="H104" s="61" t="s">
        <v>89</v>
      </c>
      <c r="I104" s="62">
        <v>350000000</v>
      </c>
      <c r="J104" s="62">
        <v>350000000</v>
      </c>
      <c r="K104" s="62">
        <v>61000000</v>
      </c>
      <c r="L104" s="62">
        <v>61000000</v>
      </c>
      <c r="M104" s="62" t="s">
        <v>85</v>
      </c>
      <c r="N104" s="62">
        <v>9613596462</v>
      </c>
      <c r="O104" s="62">
        <v>9663487927.993</v>
      </c>
      <c r="P104" s="62" t="s">
        <v>85</v>
      </c>
      <c r="Q104" s="62" t="s">
        <v>85</v>
      </c>
      <c r="R104" s="62" t="s">
        <v>1192</v>
      </c>
      <c r="S104" s="58" t="s">
        <v>102</v>
      </c>
      <c r="T104" s="58" t="s">
        <v>102</v>
      </c>
      <c r="U104" s="58" t="s">
        <v>93</v>
      </c>
      <c r="V104" s="58" t="s">
        <v>470</v>
      </c>
    </row>
    <row r="105" spans="1:22" s="184" customFormat="1" ht="15.95" customHeight="1" outlineLevel="2" x14ac:dyDescent="0.2">
      <c r="A105" s="179"/>
      <c r="B105" s="179" t="s">
        <v>1276</v>
      </c>
      <c r="C105" s="180"/>
      <c r="D105" s="181"/>
      <c r="E105" s="181"/>
      <c r="F105" s="182"/>
      <c r="G105" s="182"/>
      <c r="H105" s="180"/>
      <c r="I105" s="183"/>
      <c r="J105" s="183">
        <f t="shared" ref="J105:P105" si="6">SUBTOTAL(9,J104:J104)</f>
        <v>350000000</v>
      </c>
      <c r="K105" s="183">
        <f t="shared" si="6"/>
        <v>61000000</v>
      </c>
      <c r="L105" s="183">
        <f t="shared" si="6"/>
        <v>61000000</v>
      </c>
      <c r="M105" s="183">
        <f t="shared" si="6"/>
        <v>0</v>
      </c>
      <c r="N105" s="183">
        <f t="shared" si="6"/>
        <v>9613596462</v>
      </c>
      <c r="O105" s="183">
        <f t="shared" si="6"/>
        <v>9663487927.993</v>
      </c>
      <c r="P105" s="183">
        <f t="shared" si="6"/>
        <v>0</v>
      </c>
      <c r="Q105" s="183"/>
      <c r="R105" s="183"/>
      <c r="S105" s="179"/>
      <c r="T105" s="179"/>
      <c r="U105" s="179"/>
      <c r="V105" s="179"/>
    </row>
    <row r="106" spans="1:22" s="56" customFormat="1" ht="15.95" customHeight="1" outlineLevel="3" x14ac:dyDescent="0.2">
      <c r="A106" s="58" t="s">
        <v>1277</v>
      </c>
      <c r="B106" s="58" t="s">
        <v>1450</v>
      </c>
      <c r="C106" s="61" t="s">
        <v>263</v>
      </c>
      <c r="D106" s="59" t="s">
        <v>1629</v>
      </c>
      <c r="E106" s="59" t="s">
        <v>1642</v>
      </c>
      <c r="F106" s="60" t="s">
        <v>1643</v>
      </c>
      <c r="G106" s="60" t="s">
        <v>1644</v>
      </c>
      <c r="H106" s="61" t="s">
        <v>89</v>
      </c>
      <c r="I106" s="62">
        <v>41660764</v>
      </c>
      <c r="J106" s="62">
        <v>41660764</v>
      </c>
      <c r="K106" s="62" t="s">
        <v>85</v>
      </c>
      <c r="L106" s="62">
        <v>41660764</v>
      </c>
      <c r="M106" s="62" t="s">
        <v>85</v>
      </c>
      <c r="N106" s="62" t="s">
        <v>85</v>
      </c>
      <c r="O106" s="62">
        <v>6636184758.3199997</v>
      </c>
      <c r="P106" s="62" t="s">
        <v>85</v>
      </c>
      <c r="Q106" s="62" t="s">
        <v>85</v>
      </c>
      <c r="R106" s="62" t="s">
        <v>1192</v>
      </c>
      <c r="S106" s="58" t="s">
        <v>102</v>
      </c>
      <c r="T106" s="58" t="s">
        <v>102</v>
      </c>
      <c r="U106" s="58" t="s">
        <v>93</v>
      </c>
      <c r="V106" s="58" t="s">
        <v>1454</v>
      </c>
    </row>
    <row r="107" spans="1:22" s="56" customFormat="1" ht="15.95" customHeight="1" outlineLevel="3" x14ac:dyDescent="0.2">
      <c r="A107" s="58" t="s">
        <v>1277</v>
      </c>
      <c r="B107" s="58" t="s">
        <v>1450</v>
      </c>
      <c r="C107" s="61" t="s">
        <v>262</v>
      </c>
      <c r="D107" s="59" t="s">
        <v>1451</v>
      </c>
      <c r="E107" s="59" t="s">
        <v>1452</v>
      </c>
      <c r="F107" s="60" t="s">
        <v>1643</v>
      </c>
      <c r="G107" s="60" t="s">
        <v>1453</v>
      </c>
      <c r="H107" s="61" t="s">
        <v>89</v>
      </c>
      <c r="I107" s="62">
        <v>400000000</v>
      </c>
      <c r="J107" s="62">
        <v>400000000</v>
      </c>
      <c r="K107" s="62" t="s">
        <v>85</v>
      </c>
      <c r="L107" s="62">
        <v>400000000</v>
      </c>
      <c r="M107" s="62" t="s">
        <v>85</v>
      </c>
      <c r="N107" s="62" t="s">
        <v>85</v>
      </c>
      <c r="O107" s="62">
        <v>63716400000</v>
      </c>
      <c r="P107" s="62" t="s">
        <v>85</v>
      </c>
      <c r="Q107" s="62" t="s">
        <v>85</v>
      </c>
      <c r="R107" s="62" t="s">
        <v>1192</v>
      </c>
      <c r="S107" s="58" t="s">
        <v>102</v>
      </c>
      <c r="T107" s="58" t="s">
        <v>102</v>
      </c>
      <c r="U107" s="58" t="s">
        <v>93</v>
      </c>
      <c r="V107" s="58" t="s">
        <v>1454</v>
      </c>
    </row>
    <row r="108" spans="1:22" s="56" customFormat="1" ht="15.95" customHeight="1" outlineLevel="3" x14ac:dyDescent="0.2">
      <c r="A108" s="58" t="s">
        <v>1277</v>
      </c>
      <c r="B108" s="58" t="s">
        <v>1450</v>
      </c>
      <c r="C108" s="61" t="s">
        <v>262</v>
      </c>
      <c r="D108" s="59" t="s">
        <v>1457</v>
      </c>
      <c r="E108" s="59" t="s">
        <v>1458</v>
      </c>
      <c r="F108" s="60" t="s">
        <v>1643</v>
      </c>
      <c r="G108" s="60" t="s">
        <v>1455</v>
      </c>
      <c r="H108" s="61" t="s">
        <v>89</v>
      </c>
      <c r="I108" s="62">
        <v>300000000</v>
      </c>
      <c r="J108" s="62">
        <v>300000000</v>
      </c>
      <c r="K108" s="62" t="s">
        <v>85</v>
      </c>
      <c r="L108" s="62">
        <v>300000000</v>
      </c>
      <c r="M108" s="62" t="s">
        <v>85</v>
      </c>
      <c r="N108" s="62" t="s">
        <v>85</v>
      </c>
      <c r="O108" s="62">
        <v>47787300000</v>
      </c>
      <c r="P108" s="62" t="s">
        <v>85</v>
      </c>
      <c r="Q108" s="62" t="s">
        <v>85</v>
      </c>
      <c r="R108" s="62" t="s">
        <v>1192</v>
      </c>
      <c r="S108" s="58" t="s">
        <v>102</v>
      </c>
      <c r="T108" s="58" t="s">
        <v>102</v>
      </c>
      <c r="U108" s="58" t="s">
        <v>93</v>
      </c>
      <c r="V108" s="58" t="s">
        <v>1454</v>
      </c>
    </row>
    <row r="109" spans="1:22" s="56" customFormat="1" ht="15.95" customHeight="1" outlineLevel="3" x14ac:dyDescent="0.2">
      <c r="A109" s="58" t="s">
        <v>1277</v>
      </c>
      <c r="B109" s="58" t="s">
        <v>1450</v>
      </c>
      <c r="C109" s="61" t="s">
        <v>262</v>
      </c>
      <c r="D109" s="59" t="s">
        <v>1459</v>
      </c>
      <c r="E109" s="59" t="s">
        <v>1460</v>
      </c>
      <c r="F109" s="60" t="s">
        <v>1643</v>
      </c>
      <c r="G109" s="60" t="s">
        <v>1456</v>
      </c>
      <c r="H109" s="61" t="s">
        <v>89</v>
      </c>
      <c r="I109" s="62">
        <v>300000000</v>
      </c>
      <c r="J109" s="62">
        <v>300000000</v>
      </c>
      <c r="K109" s="62" t="s">
        <v>85</v>
      </c>
      <c r="L109" s="62">
        <v>300000000</v>
      </c>
      <c r="M109" s="62" t="s">
        <v>85</v>
      </c>
      <c r="N109" s="62" t="s">
        <v>85</v>
      </c>
      <c r="O109" s="62">
        <v>47787300000</v>
      </c>
      <c r="P109" s="62" t="s">
        <v>85</v>
      </c>
      <c r="Q109" s="62" t="s">
        <v>85</v>
      </c>
      <c r="R109" s="62" t="s">
        <v>1192</v>
      </c>
      <c r="S109" s="58" t="s">
        <v>102</v>
      </c>
      <c r="T109" s="58" t="s">
        <v>102</v>
      </c>
      <c r="U109" s="58" t="s">
        <v>93</v>
      </c>
      <c r="V109" s="58" t="s">
        <v>1454</v>
      </c>
    </row>
    <row r="110" spans="1:22" s="56" customFormat="1" ht="15.95" customHeight="1" outlineLevel="3" x14ac:dyDescent="0.2">
      <c r="A110" s="58" t="s">
        <v>1277</v>
      </c>
      <c r="B110" s="58" t="s">
        <v>1450</v>
      </c>
      <c r="C110" s="61" t="s">
        <v>262</v>
      </c>
      <c r="D110" s="59" t="s">
        <v>1721</v>
      </c>
      <c r="E110" s="59" t="s">
        <v>1722</v>
      </c>
      <c r="F110" s="60" t="s">
        <v>1617</v>
      </c>
      <c r="G110" s="60" t="s">
        <v>1723</v>
      </c>
      <c r="H110" s="61" t="s">
        <v>89</v>
      </c>
      <c r="I110" s="62">
        <v>1000000000</v>
      </c>
      <c r="J110" s="62">
        <v>1000000000</v>
      </c>
      <c r="K110" s="62" t="s">
        <v>85</v>
      </c>
      <c r="L110" s="62">
        <v>1000000000</v>
      </c>
      <c r="M110" s="62" t="s">
        <v>85</v>
      </c>
      <c r="N110" s="62" t="s">
        <v>85</v>
      </c>
      <c r="O110" s="62">
        <v>176617088120.73001</v>
      </c>
      <c r="P110" s="62" t="s">
        <v>85</v>
      </c>
      <c r="Q110" s="62" t="s">
        <v>85</v>
      </c>
      <c r="R110" s="62" t="s">
        <v>1192</v>
      </c>
      <c r="S110" s="58" t="s">
        <v>102</v>
      </c>
      <c r="T110" s="58" t="s">
        <v>102</v>
      </c>
      <c r="U110" s="58" t="s">
        <v>93</v>
      </c>
      <c r="V110" s="58" t="s">
        <v>1454</v>
      </c>
    </row>
    <row r="111" spans="1:22" s="184" customFormat="1" ht="15.95" customHeight="1" outlineLevel="2" x14ac:dyDescent="0.2">
      <c r="A111" s="179"/>
      <c r="B111" s="179" t="s">
        <v>1621</v>
      </c>
      <c r="C111" s="180"/>
      <c r="D111" s="181"/>
      <c r="E111" s="181"/>
      <c r="F111" s="182"/>
      <c r="G111" s="182"/>
      <c r="H111" s="180"/>
      <c r="I111" s="183"/>
      <c r="J111" s="183">
        <f t="shared" ref="J111:P111" si="7">SUBTOTAL(9,J106:J110)</f>
        <v>2041660764</v>
      </c>
      <c r="K111" s="183">
        <f t="shared" si="7"/>
        <v>0</v>
      </c>
      <c r="L111" s="183">
        <f t="shared" si="7"/>
        <v>2041660764</v>
      </c>
      <c r="M111" s="183">
        <f t="shared" si="7"/>
        <v>0</v>
      </c>
      <c r="N111" s="183">
        <f t="shared" si="7"/>
        <v>0</v>
      </c>
      <c r="O111" s="183">
        <f t="shared" si="7"/>
        <v>342544272879.05005</v>
      </c>
      <c r="P111" s="183">
        <f t="shared" si="7"/>
        <v>0</v>
      </c>
      <c r="Q111" s="183"/>
      <c r="R111" s="183"/>
      <c r="S111" s="179"/>
      <c r="T111" s="179"/>
      <c r="U111" s="179"/>
      <c r="V111" s="179"/>
    </row>
    <row r="112" spans="1:22" s="56" customFormat="1" ht="15.95" customHeight="1" outlineLevel="3" x14ac:dyDescent="0.2">
      <c r="A112" s="58" t="s">
        <v>1277</v>
      </c>
      <c r="B112" s="58" t="s">
        <v>265</v>
      </c>
      <c r="C112" s="61" t="s">
        <v>263</v>
      </c>
      <c r="D112" s="59" t="s">
        <v>937</v>
      </c>
      <c r="E112" s="59" t="s">
        <v>938</v>
      </c>
      <c r="F112" s="60" t="s">
        <v>939</v>
      </c>
      <c r="G112" s="60" t="s">
        <v>940</v>
      </c>
      <c r="H112" s="61" t="s">
        <v>941</v>
      </c>
      <c r="I112" s="62">
        <v>1333000</v>
      </c>
      <c r="J112" s="62">
        <v>1031893.4819631522</v>
      </c>
      <c r="K112" s="62">
        <v>625909.64599999995</v>
      </c>
      <c r="L112" s="62" t="s">
        <v>85</v>
      </c>
      <c r="M112" s="62">
        <v>600568.97400000005</v>
      </c>
      <c r="N112" s="62">
        <v>98643323.912</v>
      </c>
      <c r="O112" s="62" t="s">
        <v>85</v>
      </c>
      <c r="P112" s="62">
        <v>122546089.487</v>
      </c>
      <c r="Q112" s="62">
        <v>775815</v>
      </c>
      <c r="R112" s="62" t="s">
        <v>268</v>
      </c>
      <c r="S112" s="58" t="s">
        <v>334</v>
      </c>
      <c r="T112" s="58" t="s">
        <v>1195</v>
      </c>
      <c r="U112" s="58" t="s">
        <v>942</v>
      </c>
      <c r="V112" s="58" t="s">
        <v>284</v>
      </c>
    </row>
    <row r="113" spans="1:22" s="184" customFormat="1" ht="15.95" customHeight="1" outlineLevel="2" x14ac:dyDescent="0.2">
      <c r="A113" s="179"/>
      <c r="B113" s="179" t="s">
        <v>1394</v>
      </c>
      <c r="C113" s="180"/>
      <c r="D113" s="181"/>
      <c r="E113" s="181"/>
      <c r="F113" s="182"/>
      <c r="G113" s="182"/>
      <c r="H113" s="180"/>
      <c r="I113" s="183"/>
      <c r="J113" s="183">
        <f t="shared" ref="J113:P113" si="8">SUBTOTAL(9,J112:J112)</f>
        <v>1031893.4819631522</v>
      </c>
      <c r="K113" s="183">
        <f t="shared" si="8"/>
        <v>625909.64599999995</v>
      </c>
      <c r="L113" s="183">
        <f t="shared" si="8"/>
        <v>0</v>
      </c>
      <c r="M113" s="183">
        <f t="shared" si="8"/>
        <v>600568.97400000005</v>
      </c>
      <c r="N113" s="183">
        <f t="shared" si="8"/>
        <v>98643323.912</v>
      </c>
      <c r="O113" s="183">
        <f t="shared" si="8"/>
        <v>0</v>
      </c>
      <c r="P113" s="183">
        <f t="shared" si="8"/>
        <v>122546089.487</v>
      </c>
      <c r="Q113" s="183"/>
      <c r="R113" s="183"/>
      <c r="S113" s="179"/>
      <c r="T113" s="179"/>
      <c r="U113" s="179"/>
      <c r="V113" s="179"/>
    </row>
    <row r="114" spans="1:22" s="56" customFormat="1" ht="15.95" customHeight="1" outlineLevel="3" x14ac:dyDescent="0.2">
      <c r="A114" s="58" t="s">
        <v>1277</v>
      </c>
      <c r="B114" s="58" t="s">
        <v>264</v>
      </c>
      <c r="C114" s="61" t="s">
        <v>263</v>
      </c>
      <c r="D114" s="59" t="s">
        <v>1130</v>
      </c>
      <c r="E114" s="59" t="s">
        <v>1131</v>
      </c>
      <c r="F114" s="60" t="s">
        <v>1132</v>
      </c>
      <c r="G114" s="60" t="s">
        <v>737</v>
      </c>
      <c r="H114" s="61" t="s">
        <v>125</v>
      </c>
      <c r="I114" s="62">
        <v>99970000</v>
      </c>
      <c r="J114" s="62">
        <v>14922120.027103119</v>
      </c>
      <c r="K114" s="62">
        <v>15480983.312000001</v>
      </c>
      <c r="L114" s="62">
        <v>1158988.3400000001</v>
      </c>
      <c r="M114" s="62">
        <v>13819740.805</v>
      </c>
      <c r="N114" s="62">
        <v>2439802072.0029998</v>
      </c>
      <c r="O114" s="62">
        <v>203608675.53999999</v>
      </c>
      <c r="P114" s="62">
        <v>2819917891.3410001</v>
      </c>
      <c r="Q114" s="62">
        <v>92584665.303000003</v>
      </c>
      <c r="R114" s="62" t="s">
        <v>268</v>
      </c>
      <c r="S114" s="58" t="s">
        <v>334</v>
      </c>
      <c r="T114" s="58" t="s">
        <v>96</v>
      </c>
      <c r="U114" s="58" t="s">
        <v>50</v>
      </c>
      <c r="V114" s="58" t="s">
        <v>284</v>
      </c>
    </row>
    <row r="115" spans="1:22" s="56" customFormat="1" ht="15.95" customHeight="1" outlineLevel="3" x14ac:dyDescent="0.2">
      <c r="A115" s="58" t="s">
        <v>1277</v>
      </c>
      <c r="B115" s="58" t="s">
        <v>264</v>
      </c>
      <c r="C115" s="61" t="s">
        <v>263</v>
      </c>
      <c r="D115" s="59" t="s">
        <v>1134</v>
      </c>
      <c r="E115" s="59" t="s">
        <v>1135</v>
      </c>
      <c r="F115" s="60" t="s">
        <v>1132</v>
      </c>
      <c r="G115" s="60" t="s">
        <v>1133</v>
      </c>
      <c r="H115" s="61" t="s">
        <v>125</v>
      </c>
      <c r="I115" s="62">
        <v>40200000</v>
      </c>
      <c r="J115" s="62">
        <v>6000492.398615038</v>
      </c>
      <c r="K115" s="62">
        <v>6225222.858</v>
      </c>
      <c r="L115" s="62" t="s">
        <v>85</v>
      </c>
      <c r="M115" s="62">
        <v>6000492.3990000002</v>
      </c>
      <c r="N115" s="62">
        <v>981094761.37399995</v>
      </c>
      <c r="O115" s="62" t="s">
        <v>85</v>
      </c>
      <c r="P115" s="62">
        <v>1224400378.4100001</v>
      </c>
      <c r="Q115" s="62">
        <v>40200000</v>
      </c>
      <c r="R115" s="62" t="s">
        <v>268</v>
      </c>
      <c r="S115" s="58" t="s">
        <v>334</v>
      </c>
      <c r="T115" s="58" t="s">
        <v>97</v>
      </c>
      <c r="U115" s="58" t="s">
        <v>32</v>
      </c>
      <c r="V115" s="58" t="s">
        <v>284</v>
      </c>
    </row>
    <row r="116" spans="1:22" s="56" customFormat="1" ht="15.95" customHeight="1" outlineLevel="3" x14ac:dyDescent="0.2">
      <c r="A116" s="58" t="s">
        <v>1277</v>
      </c>
      <c r="B116" s="58" t="s">
        <v>264</v>
      </c>
      <c r="C116" s="61" t="s">
        <v>263</v>
      </c>
      <c r="D116" s="59" t="s">
        <v>1724</v>
      </c>
      <c r="E116" s="59" t="s">
        <v>1725</v>
      </c>
      <c r="F116" s="60" t="s">
        <v>1726</v>
      </c>
      <c r="G116" s="60" t="s">
        <v>1727</v>
      </c>
      <c r="H116" s="61" t="s">
        <v>125</v>
      </c>
      <c r="I116" s="62">
        <v>11100000</v>
      </c>
      <c r="J116" s="62">
        <v>1656852.3787220628</v>
      </c>
      <c r="K116" s="62" t="s">
        <v>85</v>
      </c>
      <c r="L116" s="62" t="s">
        <v>85</v>
      </c>
      <c r="M116" s="62">
        <v>1656852.379</v>
      </c>
      <c r="N116" s="62" t="s">
        <v>85</v>
      </c>
      <c r="O116" s="62" t="s">
        <v>85</v>
      </c>
      <c r="P116" s="62">
        <v>338080701.50099999</v>
      </c>
      <c r="Q116" s="62">
        <v>11100000</v>
      </c>
      <c r="R116" s="62" t="s">
        <v>268</v>
      </c>
      <c r="S116" s="58" t="s">
        <v>334</v>
      </c>
      <c r="T116" s="58" t="s">
        <v>90</v>
      </c>
      <c r="U116" s="58" t="s">
        <v>840</v>
      </c>
      <c r="V116" s="58" t="s">
        <v>284</v>
      </c>
    </row>
    <row r="117" spans="1:22" s="56" customFormat="1" ht="15.95" customHeight="1" outlineLevel="3" x14ac:dyDescent="0.2">
      <c r="A117" s="58" t="s">
        <v>1277</v>
      </c>
      <c r="B117" s="58" t="s">
        <v>264</v>
      </c>
      <c r="C117" s="61" t="s">
        <v>263</v>
      </c>
      <c r="D117" s="59" t="s">
        <v>1728</v>
      </c>
      <c r="E117" s="59" t="s">
        <v>1729</v>
      </c>
      <c r="F117" s="60" t="s">
        <v>1726</v>
      </c>
      <c r="G117" s="60" t="s">
        <v>1727</v>
      </c>
      <c r="H117" s="61" t="s">
        <v>125</v>
      </c>
      <c r="I117" s="62">
        <v>13500000</v>
      </c>
      <c r="J117" s="62">
        <v>2015090.7308781845</v>
      </c>
      <c r="K117" s="62" t="s">
        <v>85</v>
      </c>
      <c r="L117" s="62" t="s">
        <v>85</v>
      </c>
      <c r="M117" s="62">
        <v>2015090.7309999999</v>
      </c>
      <c r="N117" s="62" t="s">
        <v>85</v>
      </c>
      <c r="O117" s="62" t="s">
        <v>85</v>
      </c>
      <c r="P117" s="62">
        <v>411179231.55500001</v>
      </c>
      <c r="Q117" s="62">
        <v>13500000</v>
      </c>
      <c r="R117" s="62" t="s">
        <v>268</v>
      </c>
      <c r="S117" s="58" t="s">
        <v>334</v>
      </c>
      <c r="T117" s="58" t="s">
        <v>90</v>
      </c>
      <c r="U117" s="58" t="s">
        <v>840</v>
      </c>
      <c r="V117" s="58" t="s">
        <v>284</v>
      </c>
    </row>
    <row r="118" spans="1:22" s="56" customFormat="1" ht="15.95" customHeight="1" outlineLevel="3" x14ac:dyDescent="0.2">
      <c r="A118" s="58" t="s">
        <v>1277</v>
      </c>
      <c r="B118" s="58" t="s">
        <v>264</v>
      </c>
      <c r="C118" s="61" t="s">
        <v>263</v>
      </c>
      <c r="D118" s="59" t="s">
        <v>1730</v>
      </c>
      <c r="E118" s="59" t="s">
        <v>1731</v>
      </c>
      <c r="F118" s="60" t="s">
        <v>1726</v>
      </c>
      <c r="G118" s="60" t="s">
        <v>1727</v>
      </c>
      <c r="H118" s="61" t="s">
        <v>125</v>
      </c>
      <c r="I118" s="62">
        <v>29500000</v>
      </c>
      <c r="J118" s="62">
        <v>4403346.4119189959</v>
      </c>
      <c r="K118" s="62" t="s">
        <v>85</v>
      </c>
      <c r="L118" s="62" t="s">
        <v>85</v>
      </c>
      <c r="M118" s="62">
        <v>4403346.4119999995</v>
      </c>
      <c r="N118" s="62" t="s">
        <v>85</v>
      </c>
      <c r="O118" s="62" t="s">
        <v>85</v>
      </c>
      <c r="P118" s="62">
        <v>898502765.25100005</v>
      </c>
      <c r="Q118" s="62">
        <v>29500000</v>
      </c>
      <c r="R118" s="62" t="s">
        <v>268</v>
      </c>
      <c r="S118" s="58" t="s">
        <v>334</v>
      </c>
      <c r="T118" s="58" t="s">
        <v>90</v>
      </c>
      <c r="U118" s="58" t="s">
        <v>840</v>
      </c>
      <c r="V118" s="58" t="s">
        <v>284</v>
      </c>
    </row>
    <row r="119" spans="1:22" s="56" customFormat="1" ht="15.95" customHeight="1" outlineLevel="3" x14ac:dyDescent="0.2">
      <c r="A119" s="58" t="s">
        <v>1277</v>
      </c>
      <c r="B119" s="58" t="s">
        <v>264</v>
      </c>
      <c r="C119" s="61" t="s">
        <v>263</v>
      </c>
      <c r="D119" s="59" t="s">
        <v>1732</v>
      </c>
      <c r="E119" s="59" t="s">
        <v>1733</v>
      </c>
      <c r="F119" s="60" t="s">
        <v>1610</v>
      </c>
      <c r="G119" s="60" t="s">
        <v>1734</v>
      </c>
      <c r="H119" s="61" t="s">
        <v>125</v>
      </c>
      <c r="I119" s="62">
        <v>1000000000</v>
      </c>
      <c r="J119" s="62">
        <v>149265980.06505069</v>
      </c>
      <c r="K119" s="62" t="s">
        <v>85</v>
      </c>
      <c r="L119" s="62" t="s">
        <v>85</v>
      </c>
      <c r="M119" s="62">
        <v>149265980.065</v>
      </c>
      <c r="N119" s="62" t="s">
        <v>85</v>
      </c>
      <c r="O119" s="62" t="s">
        <v>85</v>
      </c>
      <c r="P119" s="62">
        <v>30457720855.959</v>
      </c>
      <c r="Q119" s="62">
        <v>1000000000</v>
      </c>
      <c r="R119" s="62" t="s">
        <v>268</v>
      </c>
      <c r="S119" s="58" t="s">
        <v>334</v>
      </c>
      <c r="T119" s="58" t="s">
        <v>1507</v>
      </c>
      <c r="U119" s="58" t="s">
        <v>1735</v>
      </c>
      <c r="V119" s="58" t="s">
        <v>284</v>
      </c>
    </row>
    <row r="120" spans="1:22" s="56" customFormat="1" ht="15.95" customHeight="1" outlineLevel="3" x14ac:dyDescent="0.2">
      <c r="A120" s="58" t="s">
        <v>1277</v>
      </c>
      <c r="B120" s="58" t="s">
        <v>264</v>
      </c>
      <c r="C120" s="61" t="s">
        <v>263</v>
      </c>
      <c r="D120" s="59" t="s">
        <v>628</v>
      </c>
      <c r="E120" s="59" t="s">
        <v>629</v>
      </c>
      <c r="F120" s="60" t="s">
        <v>588</v>
      </c>
      <c r="G120" s="60" t="s">
        <v>630</v>
      </c>
      <c r="H120" s="61" t="s">
        <v>125</v>
      </c>
      <c r="I120" s="62">
        <v>500000000</v>
      </c>
      <c r="J120" s="62">
        <v>74632990.032525346</v>
      </c>
      <c r="K120" s="62">
        <v>60239096.810999997</v>
      </c>
      <c r="L120" s="62" t="s">
        <v>85</v>
      </c>
      <c r="M120" s="62">
        <v>58064466.244999997</v>
      </c>
      <c r="N120" s="62">
        <v>9493678163.5410004</v>
      </c>
      <c r="O120" s="62" t="s">
        <v>85</v>
      </c>
      <c r="P120" s="62">
        <v>11848053412.968</v>
      </c>
      <c r="Q120" s="62">
        <v>389000000</v>
      </c>
      <c r="R120" s="62" t="s">
        <v>268</v>
      </c>
      <c r="S120" s="58" t="s">
        <v>334</v>
      </c>
      <c r="T120" s="58" t="s">
        <v>129</v>
      </c>
      <c r="U120" s="58" t="s">
        <v>129</v>
      </c>
      <c r="V120" s="58" t="s">
        <v>284</v>
      </c>
    </row>
    <row r="121" spans="1:22" s="56" customFormat="1" ht="15.95" customHeight="1" outlineLevel="3" x14ac:dyDescent="0.2">
      <c r="A121" s="58" t="s">
        <v>1277</v>
      </c>
      <c r="B121" s="58" t="s">
        <v>264</v>
      </c>
      <c r="C121" s="61" t="s">
        <v>263</v>
      </c>
      <c r="D121" s="59" t="s">
        <v>631</v>
      </c>
      <c r="E121" s="59" t="s">
        <v>632</v>
      </c>
      <c r="F121" s="60" t="s">
        <v>693</v>
      </c>
      <c r="G121" s="60" t="s">
        <v>722</v>
      </c>
      <c r="H121" s="61" t="s">
        <v>125</v>
      </c>
      <c r="I121" s="62">
        <v>700000000</v>
      </c>
      <c r="J121" s="62">
        <v>104486186.04553549</v>
      </c>
      <c r="K121" s="62">
        <v>92139492.550999999</v>
      </c>
      <c r="L121" s="62" t="s">
        <v>85</v>
      </c>
      <c r="M121" s="62">
        <v>88813258.138999999</v>
      </c>
      <c r="N121" s="62">
        <v>14521178682.024</v>
      </c>
      <c r="O121" s="62" t="s">
        <v>85</v>
      </c>
      <c r="P121" s="62">
        <v>18122343909.296001</v>
      </c>
      <c r="Q121" s="62">
        <v>595000000</v>
      </c>
      <c r="R121" s="62" t="s">
        <v>268</v>
      </c>
      <c r="S121" s="58" t="s">
        <v>334</v>
      </c>
      <c r="T121" s="58" t="s">
        <v>129</v>
      </c>
      <c r="U121" s="58" t="s">
        <v>207</v>
      </c>
      <c r="V121" s="58" t="s">
        <v>284</v>
      </c>
    </row>
    <row r="122" spans="1:22" s="56" customFormat="1" ht="15.95" customHeight="1" outlineLevel="3" x14ac:dyDescent="0.2">
      <c r="A122" s="58" t="s">
        <v>1277</v>
      </c>
      <c r="B122" s="58" t="s">
        <v>264</v>
      </c>
      <c r="C122" s="61" t="s">
        <v>263</v>
      </c>
      <c r="D122" s="59" t="s">
        <v>61</v>
      </c>
      <c r="E122" s="59" t="s">
        <v>62</v>
      </c>
      <c r="F122" s="60" t="s">
        <v>501</v>
      </c>
      <c r="G122" s="60" t="s">
        <v>74</v>
      </c>
      <c r="H122" s="61" t="s">
        <v>125</v>
      </c>
      <c r="I122" s="62">
        <v>200000000</v>
      </c>
      <c r="J122" s="62">
        <v>29853196.013010141</v>
      </c>
      <c r="K122" s="62">
        <v>18429667.613000002</v>
      </c>
      <c r="L122" s="62" t="s">
        <v>85</v>
      </c>
      <c r="M122" s="62">
        <v>17764356.866</v>
      </c>
      <c r="N122" s="62">
        <v>2904514546.9400001</v>
      </c>
      <c r="O122" s="62" t="s">
        <v>85</v>
      </c>
      <c r="P122" s="62">
        <v>3624816735.7350001</v>
      </c>
      <c r="Q122" s="62">
        <v>119011424.16</v>
      </c>
      <c r="R122" s="62" t="s">
        <v>268</v>
      </c>
      <c r="S122" s="58" t="s">
        <v>334</v>
      </c>
      <c r="T122" s="58" t="s">
        <v>339</v>
      </c>
      <c r="U122" s="58" t="s">
        <v>627</v>
      </c>
      <c r="V122" s="58" t="s">
        <v>284</v>
      </c>
    </row>
    <row r="123" spans="1:22" s="56" customFormat="1" ht="15.95" customHeight="1" outlineLevel="3" x14ac:dyDescent="0.2">
      <c r="A123" s="58" t="s">
        <v>1277</v>
      </c>
      <c r="B123" s="58" t="s">
        <v>264</v>
      </c>
      <c r="C123" s="61" t="s">
        <v>263</v>
      </c>
      <c r="D123" s="59" t="s">
        <v>355</v>
      </c>
      <c r="E123" s="59" t="s">
        <v>356</v>
      </c>
      <c r="F123" s="60" t="s">
        <v>502</v>
      </c>
      <c r="G123" s="60" t="s">
        <v>116</v>
      </c>
      <c r="H123" s="61" t="s">
        <v>125</v>
      </c>
      <c r="I123" s="62">
        <v>130000000</v>
      </c>
      <c r="J123" s="62">
        <v>19404577.40845659</v>
      </c>
      <c r="K123" s="62">
        <v>20131317.699999999</v>
      </c>
      <c r="L123" s="62" t="s">
        <v>85</v>
      </c>
      <c r="M123" s="62">
        <v>19404577.408</v>
      </c>
      <c r="N123" s="62">
        <v>3172694501.9549999</v>
      </c>
      <c r="O123" s="62" t="s">
        <v>85</v>
      </c>
      <c r="P123" s="62">
        <v>3959503711.2750001</v>
      </c>
      <c r="Q123" s="62">
        <v>130000000</v>
      </c>
      <c r="R123" s="62" t="s">
        <v>268</v>
      </c>
      <c r="S123" s="58" t="s">
        <v>334</v>
      </c>
      <c r="T123" s="58" t="s">
        <v>129</v>
      </c>
      <c r="U123" s="58" t="s">
        <v>129</v>
      </c>
      <c r="V123" s="58" t="s">
        <v>284</v>
      </c>
    </row>
    <row r="124" spans="1:22" s="56" customFormat="1" ht="15.95" customHeight="1" outlineLevel="3" x14ac:dyDescent="0.2">
      <c r="A124" s="58" t="s">
        <v>1277</v>
      </c>
      <c r="B124" s="58" t="s">
        <v>264</v>
      </c>
      <c r="C124" s="61" t="s">
        <v>262</v>
      </c>
      <c r="D124" s="59">
        <v>2368</v>
      </c>
      <c r="E124" s="59" t="s">
        <v>1461</v>
      </c>
      <c r="F124" s="60" t="s">
        <v>1462</v>
      </c>
      <c r="G124" s="60" t="s">
        <v>1463</v>
      </c>
      <c r="H124" s="61" t="s">
        <v>125</v>
      </c>
      <c r="I124" s="62">
        <v>1700000000</v>
      </c>
      <c r="J124" s="62">
        <v>253752166.1105862</v>
      </c>
      <c r="K124" s="62">
        <v>15676953.979</v>
      </c>
      <c r="L124" s="62" t="s">
        <v>85</v>
      </c>
      <c r="M124" s="62">
        <v>15111016.155999999</v>
      </c>
      <c r="N124" s="62">
        <v>2470687037.8379998</v>
      </c>
      <c r="O124" s="62" t="s">
        <v>85</v>
      </c>
      <c r="P124" s="62">
        <v>3083402606.1100001</v>
      </c>
      <c r="Q124" s="62">
        <v>101235500.20999999</v>
      </c>
      <c r="R124" s="62" t="s">
        <v>268</v>
      </c>
      <c r="S124" s="58" t="s">
        <v>334</v>
      </c>
      <c r="T124" s="58" t="s">
        <v>246</v>
      </c>
      <c r="U124" s="58" t="s">
        <v>126</v>
      </c>
      <c r="V124" s="58" t="s">
        <v>284</v>
      </c>
    </row>
    <row r="125" spans="1:22" s="56" customFormat="1" ht="15.95" customHeight="1" outlineLevel="3" x14ac:dyDescent="0.2">
      <c r="A125" s="58" t="s">
        <v>1277</v>
      </c>
      <c r="B125" s="58" t="s">
        <v>264</v>
      </c>
      <c r="C125" s="61" t="s">
        <v>262</v>
      </c>
      <c r="D125" s="59" t="s">
        <v>784</v>
      </c>
      <c r="E125" s="59" t="s">
        <v>785</v>
      </c>
      <c r="F125" s="60" t="s">
        <v>786</v>
      </c>
      <c r="G125" s="60" t="s">
        <v>1464</v>
      </c>
      <c r="H125" s="61" t="s">
        <v>89</v>
      </c>
      <c r="I125" s="62">
        <v>361224830.37</v>
      </c>
      <c r="J125" s="62">
        <v>361224830.37</v>
      </c>
      <c r="K125" s="62">
        <v>241215153.18000001</v>
      </c>
      <c r="L125" s="62">
        <v>94946834.129999995</v>
      </c>
      <c r="M125" s="62">
        <v>146268319.05000001</v>
      </c>
      <c r="N125" s="62">
        <v>38015494150.689003</v>
      </c>
      <c r="O125" s="62">
        <v>15716121082.611</v>
      </c>
      <c r="P125" s="62">
        <v>29846048173.561001</v>
      </c>
      <c r="Q125" s="62">
        <v>146268319.05000001</v>
      </c>
      <c r="R125" s="62" t="s">
        <v>268</v>
      </c>
      <c r="S125" s="58" t="s">
        <v>334</v>
      </c>
      <c r="T125" s="58" t="s">
        <v>280</v>
      </c>
      <c r="U125" s="58" t="s">
        <v>98</v>
      </c>
      <c r="V125" s="58" t="s">
        <v>284</v>
      </c>
    </row>
    <row r="126" spans="1:22" s="56" customFormat="1" ht="15.95" customHeight="1" outlineLevel="3" x14ac:dyDescent="0.2">
      <c r="A126" s="58" t="s">
        <v>1277</v>
      </c>
      <c r="B126" s="58" t="s">
        <v>264</v>
      </c>
      <c r="C126" s="61" t="s">
        <v>262</v>
      </c>
      <c r="D126" s="59" t="s">
        <v>788</v>
      </c>
      <c r="E126" s="59" t="s">
        <v>889</v>
      </c>
      <c r="F126" s="60" t="s">
        <v>786</v>
      </c>
      <c r="G126" s="60" t="s">
        <v>1464</v>
      </c>
      <c r="H126" s="61" t="s">
        <v>89</v>
      </c>
      <c r="I126" s="62">
        <v>164400706.78</v>
      </c>
      <c r="J126" s="62">
        <v>164400706.78</v>
      </c>
      <c r="K126" s="62">
        <v>63666702.369999997</v>
      </c>
      <c r="L126" s="62">
        <v>10263084.52</v>
      </c>
      <c r="M126" s="62">
        <v>53403617.850000001</v>
      </c>
      <c r="N126" s="62">
        <v>10033868600.843</v>
      </c>
      <c r="O126" s="62">
        <v>1840300412.585</v>
      </c>
      <c r="P126" s="62">
        <v>10897007372.107</v>
      </c>
      <c r="Q126" s="62">
        <v>53403617.850000001</v>
      </c>
      <c r="R126" s="62" t="s">
        <v>268</v>
      </c>
      <c r="S126" s="58" t="s">
        <v>334</v>
      </c>
      <c r="T126" s="58" t="s">
        <v>280</v>
      </c>
      <c r="U126" s="58" t="s">
        <v>98</v>
      </c>
      <c r="V126" s="58" t="s">
        <v>284</v>
      </c>
    </row>
    <row r="127" spans="1:22" s="56" customFormat="1" ht="15.95" customHeight="1" outlineLevel="3" x14ac:dyDescent="0.2">
      <c r="A127" s="58" t="s">
        <v>1277</v>
      </c>
      <c r="B127" s="58" t="s">
        <v>264</v>
      </c>
      <c r="C127" s="61" t="s">
        <v>262</v>
      </c>
      <c r="D127" s="59" t="s">
        <v>789</v>
      </c>
      <c r="E127" s="59" t="s">
        <v>790</v>
      </c>
      <c r="F127" s="60" t="s">
        <v>791</v>
      </c>
      <c r="G127" s="60" t="s">
        <v>1465</v>
      </c>
      <c r="H127" s="61" t="s">
        <v>89</v>
      </c>
      <c r="I127" s="62">
        <v>203250000</v>
      </c>
      <c r="J127" s="62">
        <v>203250000</v>
      </c>
      <c r="K127" s="62">
        <v>93687825</v>
      </c>
      <c r="L127" s="62">
        <v>56232442</v>
      </c>
      <c r="M127" s="62">
        <v>37455383</v>
      </c>
      <c r="N127" s="62">
        <v>14765195786.106001</v>
      </c>
      <c r="O127" s="62">
        <v>10521186966.540001</v>
      </c>
      <c r="P127" s="62">
        <v>7642770304.8599997</v>
      </c>
      <c r="Q127" s="62">
        <v>37455383</v>
      </c>
      <c r="R127" s="62" t="s">
        <v>268</v>
      </c>
      <c r="S127" s="58" t="s">
        <v>334</v>
      </c>
      <c r="T127" s="58" t="s">
        <v>280</v>
      </c>
      <c r="U127" s="58" t="s">
        <v>111</v>
      </c>
      <c r="V127" s="58" t="s">
        <v>284</v>
      </c>
    </row>
    <row r="128" spans="1:22" s="56" customFormat="1" ht="15.95" customHeight="1" outlineLevel="3" x14ac:dyDescent="0.2">
      <c r="A128" s="58" t="s">
        <v>1277</v>
      </c>
      <c r="B128" s="58" t="s">
        <v>264</v>
      </c>
      <c r="C128" s="61" t="s">
        <v>262</v>
      </c>
      <c r="D128" s="59" t="s">
        <v>624</v>
      </c>
      <c r="E128" s="59" t="s">
        <v>724</v>
      </c>
      <c r="F128" s="60" t="s">
        <v>625</v>
      </c>
      <c r="G128" s="60" t="s">
        <v>1323</v>
      </c>
      <c r="H128" s="61" t="s">
        <v>125</v>
      </c>
      <c r="I128" s="62">
        <v>234000000</v>
      </c>
      <c r="J128" s="62">
        <v>34928239.335221864</v>
      </c>
      <c r="K128" s="62">
        <v>2605678.798</v>
      </c>
      <c r="L128" s="62" t="s">
        <v>85</v>
      </c>
      <c r="M128" s="62">
        <v>2511613.8289999999</v>
      </c>
      <c r="N128" s="62">
        <v>410654827.417</v>
      </c>
      <c r="O128" s="62" t="s">
        <v>85</v>
      </c>
      <c r="P128" s="62">
        <v>512494761.85299999</v>
      </c>
      <c r="Q128" s="62">
        <v>16826431.77</v>
      </c>
      <c r="R128" s="62" t="s">
        <v>268</v>
      </c>
      <c r="S128" s="58" t="s">
        <v>334</v>
      </c>
      <c r="T128" s="58" t="s">
        <v>1466</v>
      </c>
      <c r="U128" s="58" t="s">
        <v>626</v>
      </c>
      <c r="V128" s="58" t="s">
        <v>284</v>
      </c>
    </row>
    <row r="129" spans="1:22" s="56" customFormat="1" ht="15.95" customHeight="1" outlineLevel="3" x14ac:dyDescent="0.2">
      <c r="A129" s="58" t="s">
        <v>1277</v>
      </c>
      <c r="B129" s="58" t="s">
        <v>264</v>
      </c>
      <c r="C129" s="61" t="s">
        <v>262</v>
      </c>
      <c r="D129" s="59" t="s">
        <v>476</v>
      </c>
      <c r="E129" s="59" t="s">
        <v>477</v>
      </c>
      <c r="F129" s="60" t="s">
        <v>503</v>
      </c>
      <c r="G129" s="60" t="s">
        <v>488</v>
      </c>
      <c r="H129" s="61" t="s">
        <v>125</v>
      </c>
      <c r="I129" s="62">
        <v>100000000</v>
      </c>
      <c r="J129" s="62">
        <v>14926598.00650507</v>
      </c>
      <c r="K129" s="62">
        <v>15485629</v>
      </c>
      <c r="L129" s="62" t="s">
        <v>85</v>
      </c>
      <c r="M129" s="62">
        <v>14926598.006999999</v>
      </c>
      <c r="N129" s="62">
        <v>2440534232.2729998</v>
      </c>
      <c r="O129" s="62" t="s">
        <v>85</v>
      </c>
      <c r="P129" s="62">
        <v>3045772085.5960002</v>
      </c>
      <c r="Q129" s="62">
        <v>100000000</v>
      </c>
      <c r="R129" s="62" t="s">
        <v>268</v>
      </c>
      <c r="S129" s="58" t="s">
        <v>334</v>
      </c>
      <c r="T129" s="58" t="s">
        <v>96</v>
      </c>
      <c r="U129" s="58" t="s">
        <v>627</v>
      </c>
      <c r="V129" s="58" t="s">
        <v>284</v>
      </c>
    </row>
    <row r="130" spans="1:22" s="56" customFormat="1" ht="15.95" customHeight="1" outlineLevel="3" x14ac:dyDescent="0.2">
      <c r="A130" s="58" t="s">
        <v>1277</v>
      </c>
      <c r="B130" s="58" t="s">
        <v>264</v>
      </c>
      <c r="C130" s="61" t="s">
        <v>262</v>
      </c>
      <c r="D130" s="59" t="s">
        <v>943</v>
      </c>
      <c r="E130" s="59" t="s">
        <v>944</v>
      </c>
      <c r="F130" s="60" t="s">
        <v>945</v>
      </c>
      <c r="G130" s="60" t="s">
        <v>946</v>
      </c>
      <c r="H130" s="61" t="s">
        <v>125</v>
      </c>
      <c r="I130" s="62">
        <v>1040400000</v>
      </c>
      <c r="J130" s="62">
        <v>155296325.65967876</v>
      </c>
      <c r="K130" s="62">
        <v>2761765.983</v>
      </c>
      <c r="L130" s="62" t="s">
        <v>85</v>
      </c>
      <c r="M130" s="62">
        <v>2662066.2689999999</v>
      </c>
      <c r="N130" s="62">
        <v>435254158.77600002</v>
      </c>
      <c r="O130" s="62" t="s">
        <v>85</v>
      </c>
      <c r="P130" s="62">
        <v>543194579.86199999</v>
      </c>
      <c r="Q130" s="62">
        <v>17834380.399999999</v>
      </c>
      <c r="R130" s="62" t="s">
        <v>268</v>
      </c>
      <c r="S130" s="58" t="s">
        <v>334</v>
      </c>
      <c r="T130" s="58" t="s">
        <v>1195</v>
      </c>
      <c r="U130" s="58" t="s">
        <v>33</v>
      </c>
      <c r="V130" s="58" t="s">
        <v>284</v>
      </c>
    </row>
    <row r="131" spans="1:22" s="56" customFormat="1" ht="15.95" customHeight="1" outlineLevel="3" x14ac:dyDescent="0.2">
      <c r="A131" s="58" t="s">
        <v>1277</v>
      </c>
      <c r="B131" s="58" t="s">
        <v>264</v>
      </c>
      <c r="C131" s="61" t="s">
        <v>262</v>
      </c>
      <c r="D131" s="59" t="s">
        <v>1167</v>
      </c>
      <c r="E131" s="59" t="s">
        <v>1168</v>
      </c>
      <c r="F131" s="60" t="s">
        <v>1169</v>
      </c>
      <c r="G131" s="60" t="s">
        <v>737</v>
      </c>
      <c r="H131" s="61" t="s">
        <v>125</v>
      </c>
      <c r="I131" s="62">
        <v>1100000000</v>
      </c>
      <c r="J131" s="62">
        <v>164192578.07155576</v>
      </c>
      <c r="K131" s="62">
        <v>90449182.758000001</v>
      </c>
      <c r="L131" s="62" t="s">
        <v>85</v>
      </c>
      <c r="M131" s="62">
        <v>87183968.504999995</v>
      </c>
      <c r="N131" s="62">
        <v>14254785956.535999</v>
      </c>
      <c r="O131" s="62" t="s">
        <v>85</v>
      </c>
      <c r="P131" s="62">
        <v>17789887385.487999</v>
      </c>
      <c r="Q131" s="62">
        <v>584084655.23800004</v>
      </c>
      <c r="R131" s="62" t="s">
        <v>268</v>
      </c>
      <c r="S131" s="58" t="s">
        <v>334</v>
      </c>
      <c r="T131" s="58" t="s">
        <v>280</v>
      </c>
      <c r="U131" s="58" t="s">
        <v>98</v>
      </c>
      <c r="V131" s="58" t="s">
        <v>284</v>
      </c>
    </row>
    <row r="132" spans="1:22" s="56" customFormat="1" ht="15.95" customHeight="1" outlineLevel="3" x14ac:dyDescent="0.2">
      <c r="A132" s="58" t="s">
        <v>1277</v>
      </c>
      <c r="B132" s="58" t="s">
        <v>264</v>
      </c>
      <c r="C132" s="61" t="s">
        <v>262</v>
      </c>
      <c r="D132" s="59" t="s">
        <v>793</v>
      </c>
      <c r="E132" s="59" t="s">
        <v>794</v>
      </c>
      <c r="F132" s="60" t="s">
        <v>786</v>
      </c>
      <c r="G132" s="60" t="s">
        <v>787</v>
      </c>
      <c r="H132" s="61" t="s">
        <v>89</v>
      </c>
      <c r="I132" s="62">
        <v>1790113462</v>
      </c>
      <c r="J132" s="62">
        <v>1790113462</v>
      </c>
      <c r="K132" s="62">
        <v>1243035.31</v>
      </c>
      <c r="L132" s="62" t="s">
        <v>85</v>
      </c>
      <c r="M132" s="62">
        <v>1243035.31</v>
      </c>
      <c r="N132" s="62">
        <v>195902292.75999999</v>
      </c>
      <c r="O132" s="62" t="s">
        <v>85</v>
      </c>
      <c r="P132" s="62">
        <v>253641335.21599999</v>
      </c>
      <c r="Q132" s="62">
        <v>1243035.31</v>
      </c>
      <c r="R132" s="62" t="s">
        <v>268</v>
      </c>
      <c r="S132" s="58" t="s">
        <v>334</v>
      </c>
      <c r="T132" s="58" t="s">
        <v>280</v>
      </c>
      <c r="U132" s="58" t="s">
        <v>98</v>
      </c>
      <c r="V132" s="58" t="s">
        <v>284</v>
      </c>
    </row>
    <row r="133" spans="1:22" s="56" customFormat="1" ht="15.95" customHeight="1" outlineLevel="3" x14ac:dyDescent="0.2">
      <c r="A133" s="58" t="s">
        <v>1277</v>
      </c>
      <c r="B133" s="58" t="s">
        <v>264</v>
      </c>
      <c r="C133" s="61" t="s">
        <v>262</v>
      </c>
      <c r="D133" s="59" t="s">
        <v>795</v>
      </c>
      <c r="E133" s="59" t="s">
        <v>890</v>
      </c>
      <c r="F133" s="60" t="s">
        <v>786</v>
      </c>
      <c r="G133" s="60" t="s">
        <v>833</v>
      </c>
      <c r="H133" s="61" t="s">
        <v>89</v>
      </c>
      <c r="I133" s="62">
        <v>966193365</v>
      </c>
      <c r="J133" s="62">
        <v>966193365</v>
      </c>
      <c r="K133" s="62">
        <v>33693476.920000002</v>
      </c>
      <c r="L133" s="62" t="s">
        <v>85</v>
      </c>
      <c r="M133" s="62">
        <v>33693476.920000002</v>
      </c>
      <c r="N133" s="62">
        <v>5310090008.3699999</v>
      </c>
      <c r="O133" s="62" t="s">
        <v>85</v>
      </c>
      <c r="P133" s="62">
        <v>6875153429.1260004</v>
      </c>
      <c r="Q133" s="62">
        <v>33693476.920000002</v>
      </c>
      <c r="R133" s="62" t="s">
        <v>268</v>
      </c>
      <c r="S133" s="58" t="s">
        <v>334</v>
      </c>
      <c r="T133" s="58" t="s">
        <v>280</v>
      </c>
      <c r="U133" s="58" t="s">
        <v>98</v>
      </c>
      <c r="V133" s="58" t="s">
        <v>284</v>
      </c>
    </row>
    <row r="134" spans="1:22" s="56" customFormat="1" ht="15.95" customHeight="1" outlineLevel="3" x14ac:dyDescent="0.2">
      <c r="A134" s="58" t="s">
        <v>1277</v>
      </c>
      <c r="B134" s="58" t="s">
        <v>264</v>
      </c>
      <c r="C134" s="61" t="s">
        <v>262</v>
      </c>
      <c r="D134" s="59" t="s">
        <v>127</v>
      </c>
      <c r="E134" s="59" t="s">
        <v>128</v>
      </c>
      <c r="F134" s="60" t="s">
        <v>589</v>
      </c>
      <c r="G134" s="60" t="s">
        <v>37</v>
      </c>
      <c r="H134" s="61" t="s">
        <v>89</v>
      </c>
      <c r="I134" s="62">
        <v>143853000</v>
      </c>
      <c r="J134" s="62">
        <v>143853000</v>
      </c>
      <c r="K134" s="62">
        <v>1535748.57</v>
      </c>
      <c r="L134" s="62" t="s">
        <v>85</v>
      </c>
      <c r="M134" s="62">
        <v>1535748.57</v>
      </c>
      <c r="N134" s="62">
        <v>242033885.55899999</v>
      </c>
      <c r="O134" s="62" t="s">
        <v>85</v>
      </c>
      <c r="P134" s="62">
        <v>313369471.259</v>
      </c>
      <c r="Q134" s="62">
        <v>1535748.57</v>
      </c>
      <c r="R134" s="62" t="s">
        <v>268</v>
      </c>
      <c r="S134" s="58" t="s">
        <v>100</v>
      </c>
      <c r="T134" s="58" t="s">
        <v>95</v>
      </c>
      <c r="U134" s="58" t="s">
        <v>99</v>
      </c>
      <c r="V134" s="58" t="s">
        <v>284</v>
      </c>
    </row>
    <row r="135" spans="1:22" s="56" customFormat="1" ht="15.95" customHeight="1" outlineLevel="3" x14ac:dyDescent="0.2">
      <c r="A135" s="58" t="s">
        <v>1277</v>
      </c>
      <c r="B135" s="58" t="s">
        <v>264</v>
      </c>
      <c r="C135" s="61" t="s">
        <v>262</v>
      </c>
      <c r="D135" s="59" t="s">
        <v>796</v>
      </c>
      <c r="E135" s="59" t="s">
        <v>797</v>
      </c>
      <c r="F135" s="60" t="s">
        <v>791</v>
      </c>
      <c r="G135" s="60" t="s">
        <v>1467</v>
      </c>
      <c r="H135" s="61" t="s">
        <v>89</v>
      </c>
      <c r="I135" s="62">
        <v>1235480000</v>
      </c>
      <c r="J135" s="62">
        <v>1235480000</v>
      </c>
      <c r="K135" s="62">
        <v>129355380</v>
      </c>
      <c r="L135" s="62" t="s">
        <v>85</v>
      </c>
      <c r="M135" s="62">
        <v>129355380</v>
      </c>
      <c r="N135" s="62">
        <v>20386400385.388</v>
      </c>
      <c r="O135" s="62" t="s">
        <v>85</v>
      </c>
      <c r="P135" s="62">
        <v>26394963229.661999</v>
      </c>
      <c r="Q135" s="62">
        <v>129355380</v>
      </c>
      <c r="R135" s="62" t="s">
        <v>268</v>
      </c>
      <c r="S135" s="58" t="s">
        <v>334</v>
      </c>
      <c r="T135" s="58" t="s">
        <v>280</v>
      </c>
      <c r="U135" s="58" t="s">
        <v>111</v>
      </c>
      <c r="V135" s="58" t="s">
        <v>284</v>
      </c>
    </row>
    <row r="136" spans="1:22" s="184" customFormat="1" ht="15.95" customHeight="1" outlineLevel="2" x14ac:dyDescent="0.2">
      <c r="A136" s="179"/>
      <c r="B136" s="179" t="s">
        <v>1392</v>
      </c>
      <c r="C136" s="180"/>
      <c r="D136" s="181"/>
      <c r="E136" s="181"/>
      <c r="F136" s="182"/>
      <c r="G136" s="182"/>
      <c r="H136" s="180"/>
      <c r="I136" s="183"/>
      <c r="J136" s="183">
        <f t="shared" ref="J136:P136" si="9">SUBTOTAL(9,J114:J135)</f>
        <v>5894252102.8453636</v>
      </c>
      <c r="K136" s="183">
        <f t="shared" si="9"/>
        <v>904022312.71300006</v>
      </c>
      <c r="L136" s="183">
        <f t="shared" si="9"/>
        <v>162601348.99000001</v>
      </c>
      <c r="M136" s="183">
        <f t="shared" si="9"/>
        <v>886558384.91499996</v>
      </c>
      <c r="N136" s="183">
        <f t="shared" si="9"/>
        <v>142473864050.392</v>
      </c>
      <c r="O136" s="183">
        <f t="shared" si="9"/>
        <v>28281217137.276001</v>
      </c>
      <c r="P136" s="183">
        <f t="shared" si="9"/>
        <v>180902224327.991</v>
      </c>
      <c r="Q136" s="183"/>
      <c r="R136" s="183"/>
      <c r="S136" s="179"/>
      <c r="T136" s="179"/>
      <c r="U136" s="179"/>
      <c r="V136" s="179"/>
    </row>
    <row r="137" spans="1:22" s="56" customFormat="1" ht="15.95" customHeight="1" outlineLevel="3" x14ac:dyDescent="0.2">
      <c r="A137" s="58" t="s">
        <v>1277</v>
      </c>
      <c r="B137" s="58" t="s">
        <v>1767</v>
      </c>
      <c r="C137" s="61" t="s">
        <v>262</v>
      </c>
      <c r="D137" s="59" t="s">
        <v>1768</v>
      </c>
      <c r="E137" s="59" t="s">
        <v>1769</v>
      </c>
      <c r="F137" s="60" t="s">
        <v>1770</v>
      </c>
      <c r="G137" s="60" t="s">
        <v>670</v>
      </c>
      <c r="H137" s="61" t="s">
        <v>125</v>
      </c>
      <c r="I137" s="62">
        <v>15000000000</v>
      </c>
      <c r="J137" s="62">
        <v>2238989700.9757605</v>
      </c>
      <c r="K137" s="62" t="s">
        <v>85</v>
      </c>
      <c r="L137" s="62">
        <v>2240310599.5289998</v>
      </c>
      <c r="M137" s="62" t="s">
        <v>85</v>
      </c>
      <c r="N137" s="62" t="s">
        <v>85</v>
      </c>
      <c r="O137" s="62">
        <v>466434000000</v>
      </c>
      <c r="P137" s="62" t="s">
        <v>85</v>
      </c>
      <c r="Q137" s="62" t="s">
        <v>85</v>
      </c>
      <c r="R137" s="62" t="s">
        <v>1192</v>
      </c>
      <c r="S137" s="58" t="s">
        <v>102</v>
      </c>
      <c r="T137" s="58" t="s">
        <v>102</v>
      </c>
      <c r="U137" s="58" t="s">
        <v>93</v>
      </c>
      <c r="V137" s="58" t="s">
        <v>470</v>
      </c>
    </row>
    <row r="138" spans="1:22" s="184" customFormat="1" ht="15.95" customHeight="1" outlineLevel="2" x14ac:dyDescent="0.2">
      <c r="A138" s="179"/>
      <c r="B138" s="179" t="s">
        <v>1799</v>
      </c>
      <c r="C138" s="180"/>
      <c r="D138" s="181"/>
      <c r="E138" s="181"/>
      <c r="F138" s="182"/>
      <c r="G138" s="182"/>
      <c r="H138" s="180"/>
      <c r="I138" s="183"/>
      <c r="J138" s="183">
        <f t="shared" ref="J138:P138" si="10">SUBTOTAL(9,J137:J137)</f>
        <v>2238989700.9757605</v>
      </c>
      <c r="K138" s="183">
        <f t="shared" si="10"/>
        <v>0</v>
      </c>
      <c r="L138" s="183">
        <f t="shared" si="10"/>
        <v>2240310599.5289998</v>
      </c>
      <c r="M138" s="183">
        <f t="shared" si="10"/>
        <v>0</v>
      </c>
      <c r="N138" s="183">
        <f t="shared" si="10"/>
        <v>0</v>
      </c>
      <c r="O138" s="183">
        <f t="shared" si="10"/>
        <v>466434000000</v>
      </c>
      <c r="P138" s="183">
        <f t="shared" si="10"/>
        <v>0</v>
      </c>
      <c r="Q138" s="183"/>
      <c r="R138" s="183"/>
      <c r="S138" s="179"/>
      <c r="T138" s="179"/>
      <c r="U138" s="179"/>
      <c r="V138" s="179"/>
    </row>
    <row r="139" spans="1:22" s="56" customFormat="1" ht="15.95" customHeight="1" outlineLevel="3" x14ac:dyDescent="0.2">
      <c r="A139" s="58" t="s">
        <v>1277</v>
      </c>
      <c r="B139" s="58" t="s">
        <v>798</v>
      </c>
      <c r="C139" s="61" t="s">
        <v>262</v>
      </c>
      <c r="D139" s="59" t="s">
        <v>1667</v>
      </c>
      <c r="E139" s="59" t="s">
        <v>1668</v>
      </c>
      <c r="F139" s="60" t="s">
        <v>1669</v>
      </c>
      <c r="G139" s="60" t="s">
        <v>737</v>
      </c>
      <c r="H139" s="61" t="s">
        <v>89</v>
      </c>
      <c r="I139" s="62">
        <v>420000000</v>
      </c>
      <c r="J139" s="62">
        <v>420000000</v>
      </c>
      <c r="K139" s="62" t="s">
        <v>85</v>
      </c>
      <c r="L139" s="62">
        <v>420000000</v>
      </c>
      <c r="M139" s="62" t="s">
        <v>85</v>
      </c>
      <c r="N139" s="62" t="s">
        <v>85</v>
      </c>
      <c r="O139" s="62">
        <v>74690389778.091995</v>
      </c>
      <c r="P139" s="62" t="s">
        <v>85</v>
      </c>
      <c r="Q139" s="62" t="s">
        <v>85</v>
      </c>
      <c r="R139" s="62" t="s">
        <v>1192</v>
      </c>
      <c r="S139" s="58" t="s">
        <v>102</v>
      </c>
      <c r="T139" s="58" t="s">
        <v>102</v>
      </c>
      <c r="U139" s="58" t="s">
        <v>93</v>
      </c>
      <c r="V139" s="58" t="s">
        <v>470</v>
      </c>
    </row>
    <row r="140" spans="1:22" s="56" customFormat="1" ht="15.95" customHeight="1" outlineLevel="3" x14ac:dyDescent="0.2">
      <c r="A140" s="58" t="s">
        <v>1277</v>
      </c>
      <c r="B140" s="58" t="s">
        <v>798</v>
      </c>
      <c r="C140" s="61" t="s">
        <v>262</v>
      </c>
      <c r="D140" s="59" t="s">
        <v>1631</v>
      </c>
      <c r="E140" s="59" t="s">
        <v>1184</v>
      </c>
      <c r="F140" s="60" t="s">
        <v>1645</v>
      </c>
      <c r="G140" s="60" t="s">
        <v>1640</v>
      </c>
      <c r="H140" s="61" t="s">
        <v>89</v>
      </c>
      <c r="I140" s="62">
        <v>215000000</v>
      </c>
      <c r="J140" s="62">
        <v>215000000</v>
      </c>
      <c r="K140" s="62" t="s">
        <v>85</v>
      </c>
      <c r="L140" s="62">
        <v>215000000</v>
      </c>
      <c r="M140" s="62" t="s">
        <v>85</v>
      </c>
      <c r="N140" s="62" t="s">
        <v>85</v>
      </c>
      <c r="O140" s="62">
        <v>35016555500</v>
      </c>
      <c r="P140" s="62" t="s">
        <v>85</v>
      </c>
      <c r="Q140" s="62" t="s">
        <v>85</v>
      </c>
      <c r="R140" s="62" t="s">
        <v>1192</v>
      </c>
      <c r="S140" s="58" t="s">
        <v>102</v>
      </c>
      <c r="T140" s="58" t="s">
        <v>102</v>
      </c>
      <c r="U140" s="58" t="s">
        <v>93</v>
      </c>
      <c r="V140" s="58" t="s">
        <v>470</v>
      </c>
    </row>
    <row r="141" spans="1:22" s="56" customFormat="1" ht="15.95" customHeight="1" outlineLevel="3" x14ac:dyDescent="0.2">
      <c r="A141" s="58" t="s">
        <v>1277</v>
      </c>
      <c r="B141" s="58" t="s">
        <v>798</v>
      </c>
      <c r="C141" s="61" t="s">
        <v>262</v>
      </c>
      <c r="D141" s="59" t="s">
        <v>1670</v>
      </c>
      <c r="E141" s="59" t="s">
        <v>1671</v>
      </c>
      <c r="F141" s="60" t="s">
        <v>1672</v>
      </c>
      <c r="G141" s="60" t="s">
        <v>1035</v>
      </c>
      <c r="H141" s="61" t="s">
        <v>89</v>
      </c>
      <c r="I141" s="62">
        <v>245000000</v>
      </c>
      <c r="J141" s="62">
        <v>245000000</v>
      </c>
      <c r="K141" s="62" t="s">
        <v>85</v>
      </c>
      <c r="L141" s="62">
        <v>245000000</v>
      </c>
      <c r="M141" s="62" t="s">
        <v>85</v>
      </c>
      <c r="N141" s="62" t="s">
        <v>85</v>
      </c>
      <c r="O141" s="62">
        <v>41960184210</v>
      </c>
      <c r="P141" s="62" t="s">
        <v>85</v>
      </c>
      <c r="Q141" s="62" t="s">
        <v>85</v>
      </c>
      <c r="R141" s="62" t="s">
        <v>1192</v>
      </c>
      <c r="S141" s="58" t="s">
        <v>102</v>
      </c>
      <c r="T141" s="58" t="s">
        <v>102</v>
      </c>
      <c r="U141" s="58" t="s">
        <v>93</v>
      </c>
      <c r="V141" s="58" t="s">
        <v>470</v>
      </c>
    </row>
    <row r="142" spans="1:22" s="56" customFormat="1" ht="15.95" customHeight="1" outlineLevel="3" x14ac:dyDescent="0.2">
      <c r="A142" s="58" t="s">
        <v>1277</v>
      </c>
      <c r="B142" s="58" t="s">
        <v>798</v>
      </c>
      <c r="C142" s="61" t="s">
        <v>262</v>
      </c>
      <c r="D142" s="59" t="s">
        <v>1673</v>
      </c>
      <c r="E142" s="59" t="s">
        <v>1674</v>
      </c>
      <c r="F142" s="60" t="s">
        <v>1672</v>
      </c>
      <c r="G142" s="60" t="s">
        <v>1035</v>
      </c>
      <c r="H142" s="61" t="s">
        <v>89</v>
      </c>
      <c r="I142" s="62">
        <v>260000000</v>
      </c>
      <c r="J142" s="62">
        <v>260000000</v>
      </c>
      <c r="K142" s="62" t="s">
        <v>85</v>
      </c>
      <c r="L142" s="62">
        <v>260000000</v>
      </c>
      <c r="M142" s="62" t="s">
        <v>85</v>
      </c>
      <c r="N142" s="62" t="s">
        <v>85</v>
      </c>
      <c r="O142" s="62">
        <v>45403930000</v>
      </c>
      <c r="P142" s="62" t="s">
        <v>85</v>
      </c>
      <c r="Q142" s="62" t="s">
        <v>85</v>
      </c>
      <c r="R142" s="62" t="s">
        <v>1192</v>
      </c>
      <c r="S142" s="58" t="s">
        <v>102</v>
      </c>
      <c r="T142" s="58" t="s">
        <v>102</v>
      </c>
      <c r="U142" s="58" t="s">
        <v>93</v>
      </c>
      <c r="V142" s="58" t="s">
        <v>470</v>
      </c>
    </row>
    <row r="143" spans="1:22" s="56" customFormat="1" ht="15.95" customHeight="1" outlineLevel="3" x14ac:dyDescent="0.2">
      <c r="A143" s="58" t="s">
        <v>1277</v>
      </c>
      <c r="B143" s="58" t="s">
        <v>798</v>
      </c>
      <c r="C143" s="61" t="s">
        <v>262</v>
      </c>
      <c r="D143" s="59" t="s">
        <v>799</v>
      </c>
      <c r="E143" s="59" t="s">
        <v>800</v>
      </c>
      <c r="F143" s="60" t="s">
        <v>783</v>
      </c>
      <c r="G143" s="60" t="s">
        <v>869</v>
      </c>
      <c r="H143" s="61" t="s">
        <v>89</v>
      </c>
      <c r="I143" s="62">
        <v>125000000</v>
      </c>
      <c r="J143" s="62">
        <v>125000000</v>
      </c>
      <c r="K143" s="62">
        <v>5341748.25</v>
      </c>
      <c r="L143" s="62" t="s">
        <v>85</v>
      </c>
      <c r="M143" s="62">
        <v>5341748.25</v>
      </c>
      <c r="N143" s="62">
        <v>841859214.37899995</v>
      </c>
      <c r="O143" s="62" t="s">
        <v>85</v>
      </c>
      <c r="P143" s="62">
        <v>1089983645.372</v>
      </c>
      <c r="Q143" s="62">
        <v>5341748.25</v>
      </c>
      <c r="R143" s="62" t="s">
        <v>1192</v>
      </c>
      <c r="S143" s="58" t="s">
        <v>102</v>
      </c>
      <c r="T143" s="58" t="s">
        <v>102</v>
      </c>
      <c r="U143" s="58" t="s">
        <v>93</v>
      </c>
      <c r="V143" s="58" t="s">
        <v>470</v>
      </c>
    </row>
    <row r="144" spans="1:22" s="184" customFormat="1" ht="15.95" customHeight="1" outlineLevel="2" x14ac:dyDescent="0.2">
      <c r="A144" s="179"/>
      <c r="B144" s="179" t="s">
        <v>879</v>
      </c>
      <c r="C144" s="180"/>
      <c r="D144" s="181"/>
      <c r="E144" s="181"/>
      <c r="F144" s="182"/>
      <c r="G144" s="182"/>
      <c r="H144" s="180"/>
      <c r="I144" s="183"/>
      <c r="J144" s="183">
        <f t="shared" ref="J144:P144" si="11">SUBTOTAL(9,J139:J143)</f>
        <v>1265000000</v>
      </c>
      <c r="K144" s="183">
        <f t="shared" si="11"/>
        <v>5341748.25</v>
      </c>
      <c r="L144" s="183">
        <f t="shared" si="11"/>
        <v>1140000000</v>
      </c>
      <c r="M144" s="183">
        <f t="shared" si="11"/>
        <v>5341748.25</v>
      </c>
      <c r="N144" s="183">
        <f t="shared" si="11"/>
        <v>841859214.37899995</v>
      </c>
      <c r="O144" s="183">
        <f t="shared" si="11"/>
        <v>197071059488.09198</v>
      </c>
      <c r="P144" s="183">
        <f t="shared" si="11"/>
        <v>1089983645.372</v>
      </c>
      <c r="Q144" s="183"/>
      <c r="R144" s="183"/>
      <c r="S144" s="179"/>
      <c r="T144" s="179"/>
      <c r="U144" s="179"/>
      <c r="V144" s="179"/>
    </row>
    <row r="145" spans="1:22" s="56" customFormat="1" ht="15.95" customHeight="1" outlineLevel="3" x14ac:dyDescent="0.2">
      <c r="A145" s="58" t="s">
        <v>1277</v>
      </c>
      <c r="B145" s="58" t="s">
        <v>1771</v>
      </c>
      <c r="C145" s="61" t="s">
        <v>262</v>
      </c>
      <c r="D145" s="59" t="s">
        <v>1772</v>
      </c>
      <c r="E145" s="59" t="s">
        <v>1773</v>
      </c>
      <c r="F145" s="60" t="s">
        <v>1774</v>
      </c>
      <c r="G145" s="60" t="s">
        <v>670</v>
      </c>
      <c r="H145" s="61" t="s">
        <v>92</v>
      </c>
      <c r="I145" s="62">
        <v>50000000</v>
      </c>
      <c r="J145" s="62">
        <v>52000000.0832</v>
      </c>
      <c r="K145" s="62" t="s">
        <v>85</v>
      </c>
      <c r="L145" s="62">
        <v>52324562.604000002</v>
      </c>
      <c r="M145" s="62" t="s">
        <v>85</v>
      </c>
      <c r="N145" s="62" t="s">
        <v>85</v>
      </c>
      <c r="O145" s="62">
        <v>10169218400</v>
      </c>
      <c r="P145" s="62" t="s">
        <v>85</v>
      </c>
      <c r="Q145" s="62" t="s">
        <v>85</v>
      </c>
      <c r="R145" s="62" t="s">
        <v>1192</v>
      </c>
      <c r="S145" s="58" t="s">
        <v>102</v>
      </c>
      <c r="T145" s="58" t="s">
        <v>102</v>
      </c>
      <c r="U145" s="58" t="s">
        <v>93</v>
      </c>
      <c r="V145" s="58" t="s">
        <v>279</v>
      </c>
    </row>
    <row r="146" spans="1:22" s="184" customFormat="1" ht="15.95" customHeight="1" outlineLevel="2" x14ac:dyDescent="0.2">
      <c r="A146" s="179"/>
      <c r="B146" s="179" t="s">
        <v>1800</v>
      </c>
      <c r="C146" s="180"/>
      <c r="D146" s="181"/>
      <c r="E146" s="181"/>
      <c r="F146" s="182"/>
      <c r="G146" s="182"/>
      <c r="H146" s="180"/>
      <c r="I146" s="183"/>
      <c r="J146" s="183">
        <f t="shared" ref="J146:P146" si="12">SUBTOTAL(9,J145:J145)</f>
        <v>52000000.0832</v>
      </c>
      <c r="K146" s="183">
        <f t="shared" si="12"/>
        <v>0</v>
      </c>
      <c r="L146" s="183">
        <f t="shared" si="12"/>
        <v>52324562.604000002</v>
      </c>
      <c r="M146" s="183">
        <f t="shared" si="12"/>
        <v>0</v>
      </c>
      <c r="N146" s="183">
        <f t="shared" si="12"/>
        <v>0</v>
      </c>
      <c r="O146" s="183">
        <f t="shared" si="12"/>
        <v>10169218400</v>
      </c>
      <c r="P146" s="183">
        <f t="shared" si="12"/>
        <v>0</v>
      </c>
      <c r="Q146" s="183"/>
      <c r="R146" s="183"/>
      <c r="S146" s="179"/>
      <c r="T146" s="179"/>
      <c r="U146" s="179"/>
      <c r="V146" s="179"/>
    </row>
    <row r="147" spans="1:22" s="56" customFormat="1" ht="15.95" customHeight="1" outlineLevel="3" x14ac:dyDescent="0.2">
      <c r="A147" s="58" t="s">
        <v>1277</v>
      </c>
      <c r="B147" s="58" t="s">
        <v>131</v>
      </c>
      <c r="C147" s="61" t="s">
        <v>262</v>
      </c>
      <c r="D147" s="59" t="s">
        <v>443</v>
      </c>
      <c r="E147" s="59" t="s">
        <v>444</v>
      </c>
      <c r="F147" s="60" t="s">
        <v>504</v>
      </c>
      <c r="G147" s="60" t="s">
        <v>445</v>
      </c>
      <c r="H147" s="61" t="s">
        <v>92</v>
      </c>
      <c r="I147" s="62">
        <v>100000000</v>
      </c>
      <c r="J147" s="62">
        <v>104000000.1664</v>
      </c>
      <c r="K147" s="62">
        <v>118890000.62899999</v>
      </c>
      <c r="L147" s="62" t="s">
        <v>85</v>
      </c>
      <c r="M147" s="62">
        <v>104000000.16599999</v>
      </c>
      <c r="N147" s="62">
        <v>18737057203.555</v>
      </c>
      <c r="O147" s="62" t="s">
        <v>85</v>
      </c>
      <c r="P147" s="62">
        <v>21221198378.273998</v>
      </c>
      <c r="Q147" s="62">
        <v>100000000</v>
      </c>
      <c r="R147" s="62" t="s">
        <v>268</v>
      </c>
      <c r="S147" s="58" t="s">
        <v>334</v>
      </c>
      <c r="T147" s="58" t="s">
        <v>246</v>
      </c>
      <c r="U147" s="58" t="s">
        <v>109</v>
      </c>
      <c r="V147" s="58" t="s">
        <v>279</v>
      </c>
    </row>
    <row r="148" spans="1:22" s="56" customFormat="1" ht="15.95" customHeight="1" outlineLevel="3" x14ac:dyDescent="0.2">
      <c r="A148" s="58" t="s">
        <v>1277</v>
      </c>
      <c r="B148" s="58" t="s">
        <v>131</v>
      </c>
      <c r="C148" s="61" t="s">
        <v>262</v>
      </c>
      <c r="D148" s="59" t="s">
        <v>132</v>
      </c>
      <c r="E148" s="59" t="s">
        <v>133</v>
      </c>
      <c r="F148" s="60" t="s">
        <v>505</v>
      </c>
      <c r="G148" s="60" t="s">
        <v>134</v>
      </c>
      <c r="H148" s="61" t="s">
        <v>92</v>
      </c>
      <c r="I148" s="62">
        <v>100000000</v>
      </c>
      <c r="J148" s="62">
        <v>104000000.1664</v>
      </c>
      <c r="K148" s="62">
        <v>118890000.62899999</v>
      </c>
      <c r="L148" s="62" t="s">
        <v>85</v>
      </c>
      <c r="M148" s="62">
        <v>104000000.16599999</v>
      </c>
      <c r="N148" s="62">
        <v>18737057203.555</v>
      </c>
      <c r="O148" s="62" t="s">
        <v>85</v>
      </c>
      <c r="P148" s="62">
        <v>21221198378.273998</v>
      </c>
      <c r="Q148" s="62">
        <v>100000000</v>
      </c>
      <c r="R148" s="62" t="s">
        <v>268</v>
      </c>
      <c r="S148" s="58" t="s">
        <v>334</v>
      </c>
      <c r="T148" s="58" t="s">
        <v>246</v>
      </c>
      <c r="U148" s="58" t="s">
        <v>109</v>
      </c>
      <c r="V148" s="58" t="s">
        <v>279</v>
      </c>
    </row>
    <row r="149" spans="1:22" s="56" customFormat="1" ht="15.95" customHeight="1" outlineLevel="3" x14ac:dyDescent="0.2">
      <c r="A149" s="58" t="s">
        <v>1277</v>
      </c>
      <c r="B149" s="58" t="s">
        <v>131</v>
      </c>
      <c r="C149" s="61" t="s">
        <v>262</v>
      </c>
      <c r="D149" s="59" t="s">
        <v>1197</v>
      </c>
      <c r="E149" s="59" t="s">
        <v>1198</v>
      </c>
      <c r="F149" s="60" t="s">
        <v>1199</v>
      </c>
      <c r="G149" s="60" t="s">
        <v>642</v>
      </c>
      <c r="H149" s="61" t="s">
        <v>92</v>
      </c>
      <c r="I149" s="62">
        <v>50000000</v>
      </c>
      <c r="J149" s="62">
        <v>52000000.0832</v>
      </c>
      <c r="K149" s="62">
        <v>59445000.314999998</v>
      </c>
      <c r="L149" s="62" t="s">
        <v>85</v>
      </c>
      <c r="M149" s="62">
        <v>52000000.082999997</v>
      </c>
      <c r="N149" s="62">
        <v>9368528601.7779999</v>
      </c>
      <c r="O149" s="62" t="s">
        <v>85</v>
      </c>
      <c r="P149" s="62">
        <v>10610599189.136999</v>
      </c>
      <c r="Q149" s="62">
        <v>50000000</v>
      </c>
      <c r="R149" s="62" t="s">
        <v>268</v>
      </c>
      <c r="S149" s="58" t="s">
        <v>334</v>
      </c>
      <c r="T149" s="58" t="s">
        <v>152</v>
      </c>
      <c r="U149" s="58"/>
      <c r="V149" s="58" t="s">
        <v>279</v>
      </c>
    </row>
    <row r="150" spans="1:22" s="184" customFormat="1" ht="15.95" customHeight="1" outlineLevel="2" x14ac:dyDescent="0.2">
      <c r="A150" s="179"/>
      <c r="B150" s="179" t="s">
        <v>1395</v>
      </c>
      <c r="C150" s="180"/>
      <c r="D150" s="181"/>
      <c r="E150" s="181"/>
      <c r="F150" s="182"/>
      <c r="G150" s="182"/>
      <c r="H150" s="180"/>
      <c r="I150" s="183"/>
      <c r="J150" s="183">
        <f t="shared" ref="J150:P150" si="13">SUBTOTAL(9,J147:J149)</f>
        <v>260000000.41600001</v>
      </c>
      <c r="K150" s="183">
        <f t="shared" si="13"/>
        <v>297225001.57299995</v>
      </c>
      <c r="L150" s="183">
        <f t="shared" si="13"/>
        <v>0</v>
      </c>
      <c r="M150" s="183">
        <f t="shared" si="13"/>
        <v>260000000.41499999</v>
      </c>
      <c r="N150" s="183">
        <f t="shared" si="13"/>
        <v>46842643008.888</v>
      </c>
      <c r="O150" s="183">
        <f t="shared" si="13"/>
        <v>0</v>
      </c>
      <c r="P150" s="183">
        <f t="shared" si="13"/>
        <v>53052995945.684998</v>
      </c>
      <c r="Q150" s="183"/>
      <c r="R150" s="183"/>
      <c r="S150" s="179"/>
      <c r="T150" s="179"/>
      <c r="U150" s="179"/>
      <c r="V150" s="179"/>
    </row>
    <row r="151" spans="1:22" s="56" customFormat="1" ht="15.95" customHeight="1" outlineLevel="3" x14ac:dyDescent="0.2">
      <c r="A151" s="58" t="s">
        <v>1277</v>
      </c>
      <c r="B151" s="58" t="s">
        <v>1675</v>
      </c>
      <c r="C151" s="61" t="s">
        <v>262</v>
      </c>
      <c r="D151" s="59" t="s">
        <v>1676</v>
      </c>
      <c r="E151" s="59" t="s">
        <v>1677</v>
      </c>
      <c r="F151" s="60" t="s">
        <v>1678</v>
      </c>
      <c r="G151" s="60" t="s">
        <v>1679</v>
      </c>
      <c r="H151" s="61" t="s">
        <v>89</v>
      </c>
      <c r="I151" s="62">
        <v>110000000</v>
      </c>
      <c r="J151" s="62">
        <v>110000000</v>
      </c>
      <c r="K151" s="62" t="s">
        <v>85</v>
      </c>
      <c r="L151" s="62">
        <v>110000000</v>
      </c>
      <c r="M151" s="62" t="s">
        <v>85</v>
      </c>
      <c r="N151" s="62" t="s">
        <v>85</v>
      </c>
      <c r="O151" s="62">
        <v>19422458000</v>
      </c>
      <c r="P151" s="62" t="s">
        <v>85</v>
      </c>
      <c r="Q151" s="62" t="s">
        <v>85</v>
      </c>
      <c r="R151" s="62" t="s">
        <v>1192</v>
      </c>
      <c r="S151" s="58" t="s">
        <v>102</v>
      </c>
      <c r="T151" s="58" t="s">
        <v>102</v>
      </c>
      <c r="U151" s="58" t="s">
        <v>93</v>
      </c>
      <c r="V151" s="58" t="s">
        <v>470</v>
      </c>
    </row>
    <row r="152" spans="1:22" s="56" customFormat="1" ht="15.95" customHeight="1" outlineLevel="3" x14ac:dyDescent="0.2">
      <c r="A152" s="58" t="s">
        <v>1277</v>
      </c>
      <c r="B152" s="58" t="s">
        <v>1675</v>
      </c>
      <c r="C152" s="61" t="s">
        <v>262</v>
      </c>
      <c r="D152" s="59" t="s">
        <v>1680</v>
      </c>
      <c r="E152" s="59" t="s">
        <v>1681</v>
      </c>
      <c r="F152" s="60" t="s">
        <v>1678</v>
      </c>
      <c r="G152" s="60" t="s">
        <v>1679</v>
      </c>
      <c r="H152" s="61" t="s">
        <v>89</v>
      </c>
      <c r="I152" s="62">
        <v>490000000</v>
      </c>
      <c r="J152" s="62">
        <v>490000000</v>
      </c>
      <c r="K152" s="62" t="s">
        <v>85</v>
      </c>
      <c r="L152" s="62">
        <v>481254110</v>
      </c>
      <c r="M152" s="62" t="s">
        <v>85</v>
      </c>
      <c r="N152" s="62" t="s">
        <v>85</v>
      </c>
      <c r="O152" s="62">
        <v>84973979443.660004</v>
      </c>
      <c r="P152" s="62" t="s">
        <v>85</v>
      </c>
      <c r="Q152" s="62" t="s">
        <v>85</v>
      </c>
      <c r="R152" s="62" t="s">
        <v>1192</v>
      </c>
      <c r="S152" s="58" t="s">
        <v>102</v>
      </c>
      <c r="T152" s="58" t="s">
        <v>102</v>
      </c>
      <c r="U152" s="58" t="s">
        <v>93</v>
      </c>
      <c r="V152" s="58" t="s">
        <v>470</v>
      </c>
    </row>
    <row r="153" spans="1:22" s="184" customFormat="1" ht="15.95" customHeight="1" outlineLevel="2" x14ac:dyDescent="0.2">
      <c r="A153" s="179"/>
      <c r="B153" s="179" t="s">
        <v>1708</v>
      </c>
      <c r="C153" s="180"/>
      <c r="D153" s="181"/>
      <c r="E153" s="181"/>
      <c r="F153" s="182"/>
      <c r="G153" s="182"/>
      <c r="H153" s="180"/>
      <c r="I153" s="183"/>
      <c r="J153" s="183">
        <f t="shared" ref="J153:P153" si="14">SUBTOTAL(9,J151:J152)</f>
        <v>600000000</v>
      </c>
      <c r="K153" s="183">
        <f t="shared" si="14"/>
        <v>0</v>
      </c>
      <c r="L153" s="183">
        <f t="shared" si="14"/>
        <v>591254110</v>
      </c>
      <c r="M153" s="183">
        <f t="shared" si="14"/>
        <v>0</v>
      </c>
      <c r="N153" s="183">
        <f t="shared" si="14"/>
        <v>0</v>
      </c>
      <c r="O153" s="183">
        <f t="shared" si="14"/>
        <v>104396437443.66</v>
      </c>
      <c r="P153" s="183">
        <f t="shared" si="14"/>
        <v>0</v>
      </c>
      <c r="Q153" s="183"/>
      <c r="R153" s="183"/>
      <c r="S153" s="179"/>
      <c r="T153" s="179"/>
      <c r="U153" s="179"/>
      <c r="V153" s="179"/>
    </row>
    <row r="154" spans="1:22" s="56" customFormat="1" ht="15.95" customHeight="1" outlineLevel="3" x14ac:dyDescent="0.2">
      <c r="A154" s="58" t="s">
        <v>1277</v>
      </c>
      <c r="B154" s="58" t="s">
        <v>208</v>
      </c>
      <c r="C154" s="61" t="s">
        <v>263</v>
      </c>
      <c r="D154" s="59">
        <v>11721</v>
      </c>
      <c r="E154" s="59" t="s">
        <v>10</v>
      </c>
      <c r="F154" s="60" t="s">
        <v>506</v>
      </c>
      <c r="G154" s="60" t="s">
        <v>67</v>
      </c>
      <c r="H154" s="61" t="s">
        <v>92</v>
      </c>
      <c r="I154" s="62">
        <v>40000000</v>
      </c>
      <c r="J154" s="62">
        <v>41600000.06656</v>
      </c>
      <c r="K154" s="62">
        <v>47556000.251999997</v>
      </c>
      <c r="L154" s="62" t="s">
        <v>85</v>
      </c>
      <c r="M154" s="62">
        <v>41600000.067000002</v>
      </c>
      <c r="N154" s="62">
        <v>7494822881.4219999</v>
      </c>
      <c r="O154" s="62" t="s">
        <v>85</v>
      </c>
      <c r="P154" s="62">
        <v>8488479351.3100004</v>
      </c>
      <c r="Q154" s="62">
        <v>40000000</v>
      </c>
      <c r="R154" s="62" t="s">
        <v>268</v>
      </c>
      <c r="S154" s="58" t="s">
        <v>334</v>
      </c>
      <c r="T154" s="58" t="s">
        <v>94</v>
      </c>
      <c r="U154" s="58" t="s">
        <v>357</v>
      </c>
      <c r="V154" s="58" t="s">
        <v>279</v>
      </c>
    </row>
    <row r="155" spans="1:22" s="56" customFormat="1" ht="15.95" customHeight="1" outlineLevel="3" x14ac:dyDescent="0.2">
      <c r="A155" s="58" t="s">
        <v>1277</v>
      </c>
      <c r="B155" s="58" t="s">
        <v>208</v>
      </c>
      <c r="C155" s="61" t="s">
        <v>263</v>
      </c>
      <c r="D155" s="59">
        <v>11722</v>
      </c>
      <c r="E155" s="59" t="s">
        <v>11</v>
      </c>
      <c r="F155" s="60" t="s">
        <v>507</v>
      </c>
      <c r="G155" s="60" t="s">
        <v>68</v>
      </c>
      <c r="H155" s="61" t="s">
        <v>92</v>
      </c>
      <c r="I155" s="62">
        <v>26000000</v>
      </c>
      <c r="J155" s="62">
        <v>27040000.043264002</v>
      </c>
      <c r="K155" s="62">
        <v>30911400.164000001</v>
      </c>
      <c r="L155" s="62" t="s">
        <v>85</v>
      </c>
      <c r="M155" s="62">
        <v>27040000.043000001</v>
      </c>
      <c r="N155" s="62">
        <v>4871634872.9239998</v>
      </c>
      <c r="O155" s="62" t="s">
        <v>85</v>
      </c>
      <c r="P155" s="62">
        <v>5517511578.3509998</v>
      </c>
      <c r="Q155" s="62">
        <v>26000000</v>
      </c>
      <c r="R155" s="62" t="s">
        <v>268</v>
      </c>
      <c r="S155" s="58" t="s">
        <v>334</v>
      </c>
      <c r="T155" s="58" t="s">
        <v>96</v>
      </c>
      <c r="U155" s="58" t="s">
        <v>1200</v>
      </c>
      <c r="V155" s="58" t="s">
        <v>279</v>
      </c>
    </row>
    <row r="156" spans="1:22" s="56" customFormat="1" ht="15.95" customHeight="1" outlineLevel="3" x14ac:dyDescent="0.2">
      <c r="A156" s="58" t="s">
        <v>1277</v>
      </c>
      <c r="B156" s="58" t="s">
        <v>208</v>
      </c>
      <c r="C156" s="61" t="s">
        <v>263</v>
      </c>
      <c r="D156" s="59">
        <v>11723</v>
      </c>
      <c r="E156" s="59" t="s">
        <v>12</v>
      </c>
      <c r="F156" s="60" t="s">
        <v>506</v>
      </c>
      <c r="G156" s="60" t="s">
        <v>69</v>
      </c>
      <c r="H156" s="61" t="s">
        <v>92</v>
      </c>
      <c r="I156" s="62">
        <v>8000000</v>
      </c>
      <c r="J156" s="62">
        <v>8320000.0133119998</v>
      </c>
      <c r="K156" s="62">
        <v>9511200.0500000007</v>
      </c>
      <c r="L156" s="62" t="s">
        <v>85</v>
      </c>
      <c r="M156" s="62">
        <v>8320000.0130000003</v>
      </c>
      <c r="N156" s="62">
        <v>1498964576.2839999</v>
      </c>
      <c r="O156" s="62" t="s">
        <v>85</v>
      </c>
      <c r="P156" s="62">
        <v>1697695870.2620001</v>
      </c>
      <c r="Q156" s="62">
        <v>8000000</v>
      </c>
      <c r="R156" s="62" t="s">
        <v>268</v>
      </c>
      <c r="S156" s="58" t="s">
        <v>334</v>
      </c>
      <c r="T156" s="58" t="s">
        <v>97</v>
      </c>
      <c r="U156" s="58" t="s">
        <v>111</v>
      </c>
      <c r="V156" s="58" t="s">
        <v>279</v>
      </c>
    </row>
    <row r="157" spans="1:22" s="56" customFormat="1" ht="15.95" customHeight="1" outlineLevel="3" x14ac:dyDescent="0.2">
      <c r="A157" s="58" t="s">
        <v>1277</v>
      </c>
      <c r="B157" s="58" t="s">
        <v>208</v>
      </c>
      <c r="C157" s="61" t="s">
        <v>263</v>
      </c>
      <c r="D157" s="59">
        <v>11725</v>
      </c>
      <c r="E157" s="59" t="s">
        <v>70</v>
      </c>
      <c r="F157" s="60" t="s">
        <v>506</v>
      </c>
      <c r="G157" s="60" t="s">
        <v>67</v>
      </c>
      <c r="H157" s="61" t="s">
        <v>92</v>
      </c>
      <c r="I157" s="62">
        <v>25000000</v>
      </c>
      <c r="J157" s="62">
        <v>26000000.0416</v>
      </c>
      <c r="K157" s="62">
        <v>29722500.157000002</v>
      </c>
      <c r="L157" s="62" t="s">
        <v>85</v>
      </c>
      <c r="M157" s="62">
        <v>26000000.041999999</v>
      </c>
      <c r="N157" s="62">
        <v>4684264300.8889999</v>
      </c>
      <c r="O157" s="62" t="s">
        <v>85</v>
      </c>
      <c r="P157" s="62">
        <v>5305299594.5679998</v>
      </c>
      <c r="Q157" s="62">
        <v>25000000</v>
      </c>
      <c r="R157" s="62" t="s">
        <v>268</v>
      </c>
      <c r="S157" s="58" t="s">
        <v>334</v>
      </c>
      <c r="T157" s="58" t="s">
        <v>94</v>
      </c>
      <c r="U157" s="58" t="s">
        <v>357</v>
      </c>
      <c r="V157" s="58" t="s">
        <v>279</v>
      </c>
    </row>
    <row r="158" spans="1:22" s="56" customFormat="1" ht="15.95" customHeight="1" outlineLevel="3" x14ac:dyDescent="0.2">
      <c r="A158" s="58" t="s">
        <v>1277</v>
      </c>
      <c r="B158" s="58" t="s">
        <v>208</v>
      </c>
      <c r="C158" s="61" t="s">
        <v>263</v>
      </c>
      <c r="D158" s="59" t="s">
        <v>1065</v>
      </c>
      <c r="E158" s="59" t="s">
        <v>1066</v>
      </c>
      <c r="F158" s="60" t="s">
        <v>1067</v>
      </c>
      <c r="G158" s="60" t="s">
        <v>1068</v>
      </c>
      <c r="H158" s="61" t="s">
        <v>92</v>
      </c>
      <c r="I158" s="62">
        <v>20000000</v>
      </c>
      <c r="J158" s="62">
        <v>20800000.03328</v>
      </c>
      <c r="K158" s="62">
        <v>23778000.125999998</v>
      </c>
      <c r="L158" s="62" t="s">
        <v>85</v>
      </c>
      <c r="M158" s="62">
        <v>20800000.033</v>
      </c>
      <c r="N158" s="62">
        <v>3747411440.711</v>
      </c>
      <c r="O158" s="62" t="s">
        <v>85</v>
      </c>
      <c r="P158" s="62">
        <v>4244239675.6550002</v>
      </c>
      <c r="Q158" s="62">
        <v>20000000</v>
      </c>
      <c r="R158" s="62" t="s">
        <v>268</v>
      </c>
      <c r="S158" s="58" t="s">
        <v>334</v>
      </c>
      <c r="T158" s="58" t="s">
        <v>96</v>
      </c>
      <c r="U158" s="58" t="s">
        <v>230</v>
      </c>
      <c r="V158" s="58" t="s">
        <v>279</v>
      </c>
    </row>
    <row r="159" spans="1:22" s="56" customFormat="1" ht="15.95" customHeight="1" outlineLevel="3" x14ac:dyDescent="0.2">
      <c r="A159" s="58" t="s">
        <v>1277</v>
      </c>
      <c r="B159" s="58" t="s">
        <v>208</v>
      </c>
      <c r="C159" s="61" t="s">
        <v>263</v>
      </c>
      <c r="D159" s="59" t="s">
        <v>1324</v>
      </c>
      <c r="E159" s="59" t="s">
        <v>1325</v>
      </c>
      <c r="F159" s="60" t="s">
        <v>1326</v>
      </c>
      <c r="G159" s="60" t="s">
        <v>1327</v>
      </c>
      <c r="H159" s="61" t="s">
        <v>92</v>
      </c>
      <c r="I159" s="62">
        <v>13000000</v>
      </c>
      <c r="J159" s="62">
        <v>13520000.021632001</v>
      </c>
      <c r="K159" s="62">
        <v>15455700.082</v>
      </c>
      <c r="L159" s="62" t="s">
        <v>85</v>
      </c>
      <c r="M159" s="62">
        <v>13520000.022</v>
      </c>
      <c r="N159" s="62">
        <v>2435817436.4619999</v>
      </c>
      <c r="O159" s="62" t="s">
        <v>85</v>
      </c>
      <c r="P159" s="62">
        <v>2758755789.1760001</v>
      </c>
      <c r="Q159" s="62">
        <v>13000000</v>
      </c>
      <c r="R159" s="62" t="s">
        <v>268</v>
      </c>
      <c r="S159" s="58" t="s">
        <v>334</v>
      </c>
      <c r="T159" s="58" t="s">
        <v>97</v>
      </c>
      <c r="U159" s="58" t="s">
        <v>32</v>
      </c>
      <c r="V159" s="58" t="s">
        <v>279</v>
      </c>
    </row>
    <row r="160" spans="1:22" s="56" customFormat="1" ht="15.95" customHeight="1" outlineLevel="3" x14ac:dyDescent="0.2">
      <c r="A160" s="58" t="s">
        <v>1277</v>
      </c>
      <c r="B160" s="58" t="s">
        <v>208</v>
      </c>
      <c r="C160" s="61" t="s">
        <v>263</v>
      </c>
      <c r="D160" s="59" t="s">
        <v>209</v>
      </c>
      <c r="E160" s="59" t="s">
        <v>210</v>
      </c>
      <c r="F160" s="60" t="s">
        <v>508</v>
      </c>
      <c r="G160" s="60" t="s">
        <v>116</v>
      </c>
      <c r="H160" s="61" t="s">
        <v>92</v>
      </c>
      <c r="I160" s="62">
        <v>35000000</v>
      </c>
      <c r="J160" s="62">
        <v>36400000.058240004</v>
      </c>
      <c r="K160" s="62">
        <v>3377853.929</v>
      </c>
      <c r="L160" s="62" t="s">
        <v>85</v>
      </c>
      <c r="M160" s="62">
        <v>2954805.344</v>
      </c>
      <c r="N160" s="62">
        <v>532349583.32700002</v>
      </c>
      <c r="O160" s="62" t="s">
        <v>85</v>
      </c>
      <c r="P160" s="62">
        <v>602927983.38800001</v>
      </c>
      <c r="Q160" s="62">
        <v>2841158.98</v>
      </c>
      <c r="R160" s="62" t="s">
        <v>1192</v>
      </c>
      <c r="S160" s="58" t="s">
        <v>102</v>
      </c>
      <c r="T160" s="58" t="s">
        <v>96</v>
      </c>
      <c r="U160" s="58" t="s">
        <v>358</v>
      </c>
      <c r="V160" s="58" t="s">
        <v>279</v>
      </c>
    </row>
    <row r="161" spans="1:22" s="56" customFormat="1" ht="15.95" customHeight="1" outlineLevel="3" x14ac:dyDescent="0.2">
      <c r="A161" s="58" t="s">
        <v>1277</v>
      </c>
      <c r="B161" s="58" t="s">
        <v>208</v>
      </c>
      <c r="C161" s="61" t="s">
        <v>263</v>
      </c>
      <c r="D161" s="59" t="s">
        <v>438</v>
      </c>
      <c r="E161" s="59" t="s">
        <v>439</v>
      </c>
      <c r="F161" s="60" t="s">
        <v>509</v>
      </c>
      <c r="G161" s="60" t="s">
        <v>440</v>
      </c>
      <c r="H161" s="61" t="s">
        <v>92</v>
      </c>
      <c r="I161" s="62">
        <v>13000000</v>
      </c>
      <c r="J161" s="62">
        <v>13520000.021632001</v>
      </c>
      <c r="K161" s="62">
        <v>15455700.082</v>
      </c>
      <c r="L161" s="62" t="s">
        <v>85</v>
      </c>
      <c r="M161" s="62">
        <v>13520000.022</v>
      </c>
      <c r="N161" s="62">
        <v>2435817436.4619999</v>
      </c>
      <c r="O161" s="62" t="s">
        <v>85</v>
      </c>
      <c r="P161" s="62">
        <v>2758755789.1760001</v>
      </c>
      <c r="Q161" s="62">
        <v>13000000</v>
      </c>
      <c r="R161" s="62" t="s">
        <v>268</v>
      </c>
      <c r="S161" s="58" t="s">
        <v>334</v>
      </c>
      <c r="T161" s="58" t="s">
        <v>97</v>
      </c>
      <c r="U161" s="58" t="s">
        <v>129</v>
      </c>
      <c r="V161" s="58" t="s">
        <v>279</v>
      </c>
    </row>
    <row r="162" spans="1:22" s="56" customFormat="1" ht="15.95" customHeight="1" outlineLevel="3" x14ac:dyDescent="0.2">
      <c r="A162" s="58" t="s">
        <v>1277</v>
      </c>
      <c r="B162" s="58" t="s">
        <v>208</v>
      </c>
      <c r="C162" s="61" t="s">
        <v>263</v>
      </c>
      <c r="D162" s="59" t="s">
        <v>441</v>
      </c>
      <c r="E162" s="59" t="s">
        <v>442</v>
      </c>
      <c r="F162" s="60" t="s">
        <v>510</v>
      </c>
      <c r="G162" s="60" t="s">
        <v>119</v>
      </c>
      <c r="H162" s="61" t="s">
        <v>92</v>
      </c>
      <c r="I162" s="62">
        <v>77745000</v>
      </c>
      <c r="J162" s="62">
        <v>80854800.129367679</v>
      </c>
      <c r="K162" s="62">
        <v>59974060.817000002</v>
      </c>
      <c r="L162" s="62" t="s">
        <v>85</v>
      </c>
      <c r="M162" s="62">
        <v>52462800.083999999</v>
      </c>
      <c r="N162" s="62">
        <v>9451908506.3330002</v>
      </c>
      <c r="O162" s="62" t="s">
        <v>85</v>
      </c>
      <c r="P162" s="62">
        <v>10705033521.92</v>
      </c>
      <c r="Q162" s="62">
        <v>50445000</v>
      </c>
      <c r="R162" s="62" t="s">
        <v>1192</v>
      </c>
      <c r="S162" s="58" t="s">
        <v>102</v>
      </c>
      <c r="T162" s="58" t="s">
        <v>94</v>
      </c>
      <c r="U162" s="58" t="s">
        <v>358</v>
      </c>
      <c r="V162" s="58" t="s">
        <v>279</v>
      </c>
    </row>
    <row r="163" spans="1:22" s="56" customFormat="1" ht="15.95" customHeight="1" outlineLevel="3" x14ac:dyDescent="0.2">
      <c r="A163" s="58" t="s">
        <v>1277</v>
      </c>
      <c r="B163" s="58" t="s">
        <v>208</v>
      </c>
      <c r="C163" s="61" t="s">
        <v>263</v>
      </c>
      <c r="D163" s="59" t="s">
        <v>490</v>
      </c>
      <c r="E163" s="59" t="s">
        <v>491</v>
      </c>
      <c r="F163" s="60" t="s">
        <v>511</v>
      </c>
      <c r="G163" s="60" t="s">
        <v>1142</v>
      </c>
      <c r="H163" s="61" t="s">
        <v>92</v>
      </c>
      <c r="I163" s="62">
        <v>40000000</v>
      </c>
      <c r="J163" s="62">
        <v>41600000.06656</v>
      </c>
      <c r="K163" s="62">
        <v>5628698.4670000002</v>
      </c>
      <c r="L163" s="62" t="s">
        <v>85</v>
      </c>
      <c r="M163" s="62">
        <v>4923750.0080000004</v>
      </c>
      <c r="N163" s="62">
        <v>887082551.98099995</v>
      </c>
      <c r="O163" s="62" t="s">
        <v>85</v>
      </c>
      <c r="P163" s="62">
        <v>1004691110.721</v>
      </c>
      <c r="Q163" s="62">
        <v>4734375</v>
      </c>
      <c r="R163" s="62" t="s">
        <v>1192</v>
      </c>
      <c r="S163" s="58" t="s">
        <v>102</v>
      </c>
      <c r="T163" s="58" t="s">
        <v>96</v>
      </c>
      <c r="U163" s="58" t="s">
        <v>358</v>
      </c>
      <c r="V163" s="58" t="s">
        <v>279</v>
      </c>
    </row>
    <row r="164" spans="1:22" s="56" customFormat="1" ht="15.95" customHeight="1" outlineLevel="3" x14ac:dyDescent="0.2">
      <c r="A164" s="58" t="s">
        <v>1277</v>
      </c>
      <c r="B164" s="58" t="s">
        <v>208</v>
      </c>
      <c r="C164" s="61" t="s">
        <v>263</v>
      </c>
      <c r="D164" s="59" t="s">
        <v>492</v>
      </c>
      <c r="E164" s="59" t="s">
        <v>493</v>
      </c>
      <c r="F164" s="60" t="s">
        <v>116</v>
      </c>
      <c r="G164" s="60" t="s">
        <v>384</v>
      </c>
      <c r="H164" s="61" t="s">
        <v>92</v>
      </c>
      <c r="I164" s="62">
        <v>14000000</v>
      </c>
      <c r="J164" s="62">
        <v>14560000.023296</v>
      </c>
      <c r="K164" s="62">
        <v>16644600.088</v>
      </c>
      <c r="L164" s="62" t="s">
        <v>85</v>
      </c>
      <c r="M164" s="62">
        <v>14560000.023</v>
      </c>
      <c r="N164" s="62">
        <v>2623188008.4980001</v>
      </c>
      <c r="O164" s="62" t="s">
        <v>85</v>
      </c>
      <c r="P164" s="62">
        <v>2970967772.9580002</v>
      </c>
      <c r="Q164" s="62">
        <v>14000000</v>
      </c>
      <c r="R164" s="62" t="s">
        <v>1192</v>
      </c>
      <c r="S164" s="58" t="s">
        <v>102</v>
      </c>
      <c r="T164" s="58" t="s">
        <v>102</v>
      </c>
      <c r="U164" s="58" t="s">
        <v>358</v>
      </c>
      <c r="V164" s="58" t="s">
        <v>279</v>
      </c>
    </row>
    <row r="165" spans="1:22" s="56" customFormat="1" ht="15.95" customHeight="1" outlineLevel="3" x14ac:dyDescent="0.2">
      <c r="A165" s="58" t="s">
        <v>1277</v>
      </c>
      <c r="B165" s="58" t="s">
        <v>208</v>
      </c>
      <c r="C165" s="61" t="s">
        <v>263</v>
      </c>
      <c r="D165" s="59" t="s">
        <v>277</v>
      </c>
      <c r="E165" s="59" t="s">
        <v>278</v>
      </c>
      <c r="F165" s="60" t="s">
        <v>512</v>
      </c>
      <c r="G165" s="60" t="s">
        <v>170</v>
      </c>
      <c r="H165" s="61" t="s">
        <v>92</v>
      </c>
      <c r="I165" s="62">
        <v>11545000</v>
      </c>
      <c r="J165" s="62">
        <v>12006800.019210881</v>
      </c>
      <c r="K165" s="62">
        <v>13725850.573000001</v>
      </c>
      <c r="L165" s="62" t="s">
        <v>85</v>
      </c>
      <c r="M165" s="62">
        <v>12006800.018999999</v>
      </c>
      <c r="N165" s="62">
        <v>2163193254.1500001</v>
      </c>
      <c r="O165" s="62" t="s">
        <v>85</v>
      </c>
      <c r="P165" s="62">
        <v>2449987352.7719998</v>
      </c>
      <c r="Q165" s="62">
        <v>11545000</v>
      </c>
      <c r="R165" s="62" t="s">
        <v>268</v>
      </c>
      <c r="S165" s="58" t="s">
        <v>334</v>
      </c>
      <c r="T165" s="58" t="s">
        <v>247</v>
      </c>
      <c r="U165" s="58" t="s">
        <v>34</v>
      </c>
      <c r="V165" s="58" t="s">
        <v>279</v>
      </c>
    </row>
    <row r="166" spans="1:22" s="56" customFormat="1" ht="15.95" customHeight="1" outlineLevel="3" x14ac:dyDescent="0.2">
      <c r="A166" s="58" t="s">
        <v>1277</v>
      </c>
      <c r="B166" s="58" t="s">
        <v>208</v>
      </c>
      <c r="C166" s="61" t="s">
        <v>263</v>
      </c>
      <c r="D166" s="59" t="s">
        <v>213</v>
      </c>
      <c r="E166" s="59" t="s">
        <v>214</v>
      </c>
      <c r="F166" s="60" t="s">
        <v>512</v>
      </c>
      <c r="G166" s="60" t="s">
        <v>170</v>
      </c>
      <c r="H166" s="61" t="s">
        <v>92</v>
      </c>
      <c r="I166" s="62">
        <v>20000000</v>
      </c>
      <c r="J166" s="62">
        <v>20800000.03328</v>
      </c>
      <c r="K166" s="62">
        <v>23778000.125999998</v>
      </c>
      <c r="L166" s="62" t="s">
        <v>85</v>
      </c>
      <c r="M166" s="62">
        <v>20800000.033</v>
      </c>
      <c r="N166" s="62">
        <v>3747411440.711</v>
      </c>
      <c r="O166" s="62" t="s">
        <v>85</v>
      </c>
      <c r="P166" s="62">
        <v>4244239675.6550002</v>
      </c>
      <c r="Q166" s="62">
        <v>20000000</v>
      </c>
      <c r="R166" s="62" t="s">
        <v>268</v>
      </c>
      <c r="S166" s="58" t="s">
        <v>334</v>
      </c>
      <c r="T166" s="58" t="s">
        <v>96</v>
      </c>
      <c r="U166" s="58" t="s">
        <v>35</v>
      </c>
      <c r="V166" s="58" t="s">
        <v>279</v>
      </c>
    </row>
    <row r="167" spans="1:22" s="56" customFormat="1" ht="15.95" customHeight="1" outlineLevel="3" x14ac:dyDescent="0.2">
      <c r="A167" s="58" t="s">
        <v>1277</v>
      </c>
      <c r="B167" s="58" t="s">
        <v>208</v>
      </c>
      <c r="C167" s="61" t="s">
        <v>263</v>
      </c>
      <c r="D167" s="59" t="s">
        <v>215</v>
      </c>
      <c r="E167" s="59" t="s">
        <v>216</v>
      </c>
      <c r="F167" s="60" t="s">
        <v>512</v>
      </c>
      <c r="G167" s="60" t="s">
        <v>170</v>
      </c>
      <c r="H167" s="61" t="s">
        <v>92</v>
      </c>
      <c r="I167" s="62">
        <v>25000000</v>
      </c>
      <c r="J167" s="62">
        <v>26000000.0416</v>
      </c>
      <c r="K167" s="62">
        <v>29722500.157000002</v>
      </c>
      <c r="L167" s="62" t="s">
        <v>85</v>
      </c>
      <c r="M167" s="62">
        <v>26000000.041999999</v>
      </c>
      <c r="N167" s="62">
        <v>4684264300.8889999</v>
      </c>
      <c r="O167" s="62" t="s">
        <v>85</v>
      </c>
      <c r="P167" s="62">
        <v>5305299594.5679998</v>
      </c>
      <c r="Q167" s="62">
        <v>25000000</v>
      </c>
      <c r="R167" s="62" t="s">
        <v>268</v>
      </c>
      <c r="S167" s="58" t="s">
        <v>334</v>
      </c>
      <c r="T167" s="58" t="s">
        <v>246</v>
      </c>
      <c r="U167" s="58" t="s">
        <v>129</v>
      </c>
      <c r="V167" s="58" t="s">
        <v>279</v>
      </c>
    </row>
    <row r="168" spans="1:22" s="56" customFormat="1" ht="15.95" customHeight="1" outlineLevel="3" x14ac:dyDescent="0.2">
      <c r="A168" s="58" t="s">
        <v>1277</v>
      </c>
      <c r="B168" s="58" t="s">
        <v>208</v>
      </c>
      <c r="C168" s="61" t="s">
        <v>263</v>
      </c>
      <c r="D168" s="59" t="s">
        <v>217</v>
      </c>
      <c r="E168" s="59" t="s">
        <v>218</v>
      </c>
      <c r="F168" s="60" t="s">
        <v>512</v>
      </c>
      <c r="G168" s="60" t="s">
        <v>156</v>
      </c>
      <c r="H168" s="61" t="s">
        <v>92</v>
      </c>
      <c r="I168" s="62">
        <v>1300000</v>
      </c>
      <c r="J168" s="62">
        <v>1352000.0021631999</v>
      </c>
      <c r="K168" s="62">
        <v>1545570.0079999999</v>
      </c>
      <c r="L168" s="62" t="s">
        <v>85</v>
      </c>
      <c r="M168" s="62">
        <v>1352000.0020000001</v>
      </c>
      <c r="N168" s="62">
        <v>243581743.646</v>
      </c>
      <c r="O168" s="62" t="s">
        <v>85</v>
      </c>
      <c r="P168" s="62">
        <v>275875578.91799998</v>
      </c>
      <c r="Q168" s="62">
        <v>1300000</v>
      </c>
      <c r="R168" s="62" t="s">
        <v>268</v>
      </c>
      <c r="S168" s="58" t="s">
        <v>334</v>
      </c>
      <c r="T168" s="58" t="s">
        <v>94</v>
      </c>
      <c r="U168" s="58" t="s">
        <v>230</v>
      </c>
      <c r="V168" s="58" t="s">
        <v>279</v>
      </c>
    </row>
    <row r="169" spans="1:22" s="56" customFormat="1" ht="15.95" customHeight="1" outlineLevel="3" x14ac:dyDescent="0.2">
      <c r="A169" s="58" t="s">
        <v>1277</v>
      </c>
      <c r="B169" s="58" t="s">
        <v>208</v>
      </c>
      <c r="C169" s="61" t="s">
        <v>263</v>
      </c>
      <c r="D169" s="59" t="s">
        <v>335</v>
      </c>
      <c r="E169" s="59" t="s">
        <v>336</v>
      </c>
      <c r="F169" s="60" t="s">
        <v>513</v>
      </c>
      <c r="G169" s="60" t="s">
        <v>74</v>
      </c>
      <c r="H169" s="61" t="s">
        <v>92</v>
      </c>
      <c r="I169" s="62">
        <v>4500000</v>
      </c>
      <c r="J169" s="62">
        <v>4680000.0074880002</v>
      </c>
      <c r="K169" s="62">
        <v>5350050.0279999999</v>
      </c>
      <c r="L169" s="62" t="s">
        <v>85</v>
      </c>
      <c r="M169" s="62">
        <v>4680000.0070000002</v>
      </c>
      <c r="N169" s="62">
        <v>843167574.15999997</v>
      </c>
      <c r="O169" s="62" t="s">
        <v>85</v>
      </c>
      <c r="P169" s="62">
        <v>954953927.02199996</v>
      </c>
      <c r="Q169" s="62">
        <v>4500000</v>
      </c>
      <c r="R169" s="62" t="s">
        <v>268</v>
      </c>
      <c r="S169" s="58" t="s">
        <v>334</v>
      </c>
      <c r="T169" s="58" t="s">
        <v>247</v>
      </c>
      <c r="U169" s="58" t="s">
        <v>34</v>
      </c>
      <c r="V169" s="58" t="s">
        <v>279</v>
      </c>
    </row>
    <row r="170" spans="1:22" s="56" customFormat="1" ht="15.95" customHeight="1" outlineLevel="3" x14ac:dyDescent="0.2">
      <c r="A170" s="58" t="s">
        <v>1277</v>
      </c>
      <c r="B170" s="58" t="s">
        <v>208</v>
      </c>
      <c r="C170" s="61" t="s">
        <v>263</v>
      </c>
      <c r="D170" s="59" t="s">
        <v>42</v>
      </c>
      <c r="E170" s="59" t="s">
        <v>43</v>
      </c>
      <c r="F170" s="60" t="s">
        <v>514</v>
      </c>
      <c r="G170" s="60" t="s">
        <v>1073</v>
      </c>
      <c r="H170" s="61" t="s">
        <v>92</v>
      </c>
      <c r="I170" s="62">
        <v>30000000</v>
      </c>
      <c r="J170" s="62">
        <v>31200000.04992</v>
      </c>
      <c r="K170" s="62">
        <v>7133400.0379999997</v>
      </c>
      <c r="L170" s="62" t="s">
        <v>85</v>
      </c>
      <c r="M170" s="62">
        <v>6240000.0099999998</v>
      </c>
      <c r="N170" s="62">
        <v>1124223432.2130001</v>
      </c>
      <c r="O170" s="62" t="s">
        <v>85</v>
      </c>
      <c r="P170" s="62">
        <v>1273271902.6960001</v>
      </c>
      <c r="Q170" s="62">
        <v>6000000</v>
      </c>
      <c r="R170" s="62" t="s">
        <v>1192</v>
      </c>
      <c r="S170" s="58" t="s">
        <v>102</v>
      </c>
      <c r="T170" s="58" t="s">
        <v>96</v>
      </c>
      <c r="U170" s="58" t="s">
        <v>120</v>
      </c>
      <c r="V170" s="58" t="s">
        <v>279</v>
      </c>
    </row>
    <row r="171" spans="1:22" s="56" customFormat="1" ht="15.95" customHeight="1" outlineLevel="3" x14ac:dyDescent="0.2">
      <c r="A171" s="58" t="s">
        <v>1277</v>
      </c>
      <c r="B171" s="58" t="s">
        <v>208</v>
      </c>
      <c r="C171" s="61" t="s">
        <v>263</v>
      </c>
      <c r="D171" s="59" t="s">
        <v>359</v>
      </c>
      <c r="E171" s="59" t="s">
        <v>360</v>
      </c>
      <c r="F171" s="60" t="s">
        <v>515</v>
      </c>
      <c r="G171" s="60" t="s">
        <v>361</v>
      </c>
      <c r="H171" s="61" t="s">
        <v>92</v>
      </c>
      <c r="I171" s="62">
        <v>15000000</v>
      </c>
      <c r="J171" s="62">
        <v>15600000.02496</v>
      </c>
      <c r="K171" s="62">
        <v>17833500.094000001</v>
      </c>
      <c r="L171" s="62" t="s">
        <v>85</v>
      </c>
      <c r="M171" s="62">
        <v>15600000.025</v>
      </c>
      <c r="N171" s="62">
        <v>2810558580.533</v>
      </c>
      <c r="O171" s="62" t="s">
        <v>85</v>
      </c>
      <c r="P171" s="62">
        <v>3183179756.7410002</v>
      </c>
      <c r="Q171" s="62">
        <v>15000000</v>
      </c>
      <c r="R171" s="62" t="s">
        <v>1192</v>
      </c>
      <c r="S171" s="58" t="s">
        <v>102</v>
      </c>
      <c r="T171" s="58" t="s">
        <v>102</v>
      </c>
      <c r="U171" s="58" t="s">
        <v>93</v>
      </c>
      <c r="V171" s="58" t="s">
        <v>279</v>
      </c>
    </row>
    <row r="172" spans="1:22" s="56" customFormat="1" ht="15.95" customHeight="1" outlineLevel="3" x14ac:dyDescent="0.2">
      <c r="A172" s="58" t="s">
        <v>1277</v>
      </c>
      <c r="B172" s="58" t="s">
        <v>208</v>
      </c>
      <c r="C172" s="61" t="s">
        <v>263</v>
      </c>
      <c r="D172" s="59" t="s">
        <v>1069</v>
      </c>
      <c r="E172" s="59" t="s">
        <v>1070</v>
      </c>
      <c r="F172" s="60" t="s">
        <v>1071</v>
      </c>
      <c r="G172" s="60" t="s">
        <v>1072</v>
      </c>
      <c r="H172" s="61" t="s">
        <v>92</v>
      </c>
      <c r="I172" s="62">
        <v>45000000</v>
      </c>
      <c r="J172" s="62">
        <v>46800000.074880004</v>
      </c>
      <c r="K172" s="62">
        <v>53500500.283</v>
      </c>
      <c r="L172" s="62" t="s">
        <v>85</v>
      </c>
      <c r="M172" s="62">
        <v>46800000.075000003</v>
      </c>
      <c r="N172" s="62">
        <v>8431675741.6000004</v>
      </c>
      <c r="O172" s="62" t="s">
        <v>85</v>
      </c>
      <c r="P172" s="62">
        <v>9549539270.2229996</v>
      </c>
      <c r="Q172" s="62">
        <v>45000000</v>
      </c>
      <c r="R172" s="62" t="s">
        <v>1192</v>
      </c>
      <c r="S172" s="58" t="s">
        <v>102</v>
      </c>
      <c r="T172" s="58" t="s">
        <v>94</v>
      </c>
      <c r="U172" s="58" t="s">
        <v>230</v>
      </c>
      <c r="V172" s="58" t="s">
        <v>279</v>
      </c>
    </row>
    <row r="173" spans="1:22" s="56" customFormat="1" ht="15.95" customHeight="1" outlineLevel="3" x14ac:dyDescent="0.2">
      <c r="A173" s="58" t="s">
        <v>1277</v>
      </c>
      <c r="B173" s="58" t="s">
        <v>208</v>
      </c>
      <c r="C173" s="61" t="s">
        <v>263</v>
      </c>
      <c r="D173" s="59" t="s">
        <v>211</v>
      </c>
      <c r="E173" s="59" t="s">
        <v>212</v>
      </c>
      <c r="F173" s="60" t="s">
        <v>516</v>
      </c>
      <c r="G173" s="60" t="s">
        <v>115</v>
      </c>
      <c r="H173" s="61" t="s">
        <v>92</v>
      </c>
      <c r="I173" s="62">
        <v>5000000</v>
      </c>
      <c r="J173" s="62">
        <v>5200000.00832</v>
      </c>
      <c r="K173" s="62">
        <v>5944500.0310000004</v>
      </c>
      <c r="L173" s="62" t="s">
        <v>85</v>
      </c>
      <c r="M173" s="62">
        <v>5200000.0080000004</v>
      </c>
      <c r="N173" s="62">
        <v>936852860.17799997</v>
      </c>
      <c r="O173" s="62" t="s">
        <v>85</v>
      </c>
      <c r="P173" s="62">
        <v>1061059918.914</v>
      </c>
      <c r="Q173" s="62">
        <v>5000000</v>
      </c>
      <c r="R173" s="62" t="s">
        <v>268</v>
      </c>
      <c r="S173" s="58" t="s">
        <v>334</v>
      </c>
      <c r="T173" s="58" t="s">
        <v>13</v>
      </c>
      <c r="U173" s="58" t="s">
        <v>36</v>
      </c>
      <c r="V173" s="58" t="s">
        <v>279</v>
      </c>
    </row>
    <row r="174" spans="1:22" s="56" customFormat="1" ht="15.95" customHeight="1" outlineLevel="3" x14ac:dyDescent="0.2">
      <c r="A174" s="58" t="s">
        <v>1277</v>
      </c>
      <c r="B174" s="58" t="s">
        <v>208</v>
      </c>
      <c r="C174" s="61" t="s">
        <v>263</v>
      </c>
      <c r="D174" s="59" t="s">
        <v>726</v>
      </c>
      <c r="E174" s="59" t="s">
        <v>727</v>
      </c>
      <c r="F174" s="60" t="s">
        <v>728</v>
      </c>
      <c r="G174" s="60" t="s">
        <v>729</v>
      </c>
      <c r="H174" s="61" t="s">
        <v>92</v>
      </c>
      <c r="I174" s="62">
        <v>82130000</v>
      </c>
      <c r="J174" s="62">
        <v>85415200.136664316</v>
      </c>
      <c r="K174" s="62">
        <v>79216407.419</v>
      </c>
      <c r="L174" s="62" t="s">
        <v>85</v>
      </c>
      <c r="M174" s="62">
        <v>69295200.111000001</v>
      </c>
      <c r="N174" s="62">
        <v>12484501214.729</v>
      </c>
      <c r="O174" s="62" t="s">
        <v>85</v>
      </c>
      <c r="P174" s="62">
        <v>14139684479.444</v>
      </c>
      <c r="Q174" s="62">
        <v>66630000</v>
      </c>
      <c r="R174" s="62" t="s">
        <v>268</v>
      </c>
      <c r="S174" s="58" t="s">
        <v>334</v>
      </c>
      <c r="T174" s="58" t="s">
        <v>94</v>
      </c>
      <c r="U174" s="58" t="s">
        <v>120</v>
      </c>
      <c r="V174" s="58" t="s">
        <v>279</v>
      </c>
    </row>
    <row r="175" spans="1:22" s="56" customFormat="1" ht="15.95" customHeight="1" outlineLevel="3" x14ac:dyDescent="0.2">
      <c r="A175" s="58" t="s">
        <v>1277</v>
      </c>
      <c r="B175" s="58" t="s">
        <v>208</v>
      </c>
      <c r="C175" s="61" t="s">
        <v>263</v>
      </c>
      <c r="D175" s="59" t="s">
        <v>1236</v>
      </c>
      <c r="E175" s="59" t="s">
        <v>1328</v>
      </c>
      <c r="F175" s="60" t="s">
        <v>1237</v>
      </c>
      <c r="G175" s="60" t="s">
        <v>1238</v>
      </c>
      <c r="H175" s="61" t="s">
        <v>92</v>
      </c>
      <c r="I175" s="62">
        <v>50000000</v>
      </c>
      <c r="J175" s="62">
        <v>52000000.0832</v>
      </c>
      <c r="K175" s="62">
        <v>59445000.314999998</v>
      </c>
      <c r="L175" s="62" t="s">
        <v>85</v>
      </c>
      <c r="M175" s="62">
        <v>52000000.082999997</v>
      </c>
      <c r="N175" s="62">
        <v>9368528601.7779999</v>
      </c>
      <c r="O175" s="62" t="s">
        <v>85</v>
      </c>
      <c r="P175" s="62">
        <v>10610599189.136999</v>
      </c>
      <c r="Q175" s="62">
        <v>50000000</v>
      </c>
      <c r="R175" s="62" t="s">
        <v>268</v>
      </c>
      <c r="S175" s="58" t="s">
        <v>334</v>
      </c>
      <c r="T175" s="58" t="s">
        <v>94</v>
      </c>
      <c r="U175" s="58"/>
      <c r="V175" s="58" t="s">
        <v>279</v>
      </c>
    </row>
    <row r="176" spans="1:22" s="56" customFormat="1" ht="15.95" customHeight="1" outlineLevel="3" x14ac:dyDescent="0.2">
      <c r="A176" s="58" t="s">
        <v>1277</v>
      </c>
      <c r="B176" s="58" t="s">
        <v>208</v>
      </c>
      <c r="C176" s="61" t="s">
        <v>263</v>
      </c>
      <c r="D176" s="59" t="s">
        <v>1239</v>
      </c>
      <c r="E176" s="59" t="s">
        <v>1240</v>
      </c>
      <c r="F176" s="60" t="s">
        <v>119</v>
      </c>
      <c r="G176" s="60" t="s">
        <v>737</v>
      </c>
      <c r="H176" s="61" t="s">
        <v>92</v>
      </c>
      <c r="I176" s="62">
        <v>15000000</v>
      </c>
      <c r="J176" s="62">
        <v>15600000.02496</v>
      </c>
      <c r="K176" s="62">
        <v>17833500.094000001</v>
      </c>
      <c r="L176" s="62" t="s">
        <v>85</v>
      </c>
      <c r="M176" s="62">
        <v>15600000.025</v>
      </c>
      <c r="N176" s="62">
        <v>2810558580.533</v>
      </c>
      <c r="O176" s="62" t="s">
        <v>85</v>
      </c>
      <c r="P176" s="62">
        <v>3183179756.7410002</v>
      </c>
      <c r="Q176" s="62">
        <v>15000000</v>
      </c>
      <c r="R176" s="62" t="s">
        <v>268</v>
      </c>
      <c r="S176" s="58" t="s">
        <v>334</v>
      </c>
      <c r="T176" s="58" t="s">
        <v>97</v>
      </c>
      <c r="U176" s="58" t="s">
        <v>1241</v>
      </c>
      <c r="V176" s="58" t="s">
        <v>279</v>
      </c>
    </row>
    <row r="177" spans="1:22" s="56" customFormat="1" ht="15.95" customHeight="1" outlineLevel="3" x14ac:dyDescent="0.2">
      <c r="A177" s="58" t="s">
        <v>1277</v>
      </c>
      <c r="B177" s="58" t="s">
        <v>208</v>
      </c>
      <c r="C177" s="61" t="s">
        <v>263</v>
      </c>
      <c r="D177" s="59" t="s">
        <v>1242</v>
      </c>
      <c r="E177" s="59" t="s">
        <v>1243</v>
      </c>
      <c r="F177" s="60" t="s">
        <v>1237</v>
      </c>
      <c r="G177" s="60" t="s">
        <v>792</v>
      </c>
      <c r="H177" s="61" t="s">
        <v>92</v>
      </c>
      <c r="I177" s="62">
        <v>50000000</v>
      </c>
      <c r="J177" s="62">
        <v>52000000.0832</v>
      </c>
      <c r="K177" s="62">
        <v>48590343.256999999</v>
      </c>
      <c r="L177" s="62">
        <v>22554000.083999999</v>
      </c>
      <c r="M177" s="62">
        <v>21704800.035</v>
      </c>
      <c r="N177" s="62">
        <v>7657835279.0930004</v>
      </c>
      <c r="O177" s="62">
        <v>3986670000</v>
      </c>
      <c r="P177" s="62">
        <v>4428864101.5459995</v>
      </c>
      <c r="Q177" s="62">
        <v>20870000</v>
      </c>
      <c r="R177" s="62" t="s">
        <v>268</v>
      </c>
      <c r="S177" s="58" t="s">
        <v>334</v>
      </c>
      <c r="T177" s="58" t="s">
        <v>96</v>
      </c>
      <c r="U177" s="58" t="s">
        <v>120</v>
      </c>
      <c r="V177" s="58" t="s">
        <v>279</v>
      </c>
    </row>
    <row r="178" spans="1:22" s="56" customFormat="1" ht="15.95" customHeight="1" outlineLevel="3" x14ac:dyDescent="0.2">
      <c r="A178" s="58" t="s">
        <v>1277</v>
      </c>
      <c r="B178" s="58" t="s">
        <v>208</v>
      </c>
      <c r="C178" s="61" t="s">
        <v>263</v>
      </c>
      <c r="D178" s="59" t="s">
        <v>801</v>
      </c>
      <c r="E178" s="59" t="s">
        <v>802</v>
      </c>
      <c r="F178" s="60" t="s">
        <v>803</v>
      </c>
      <c r="G178" s="60" t="s">
        <v>522</v>
      </c>
      <c r="H178" s="61" t="s">
        <v>92</v>
      </c>
      <c r="I178" s="62">
        <v>46790000</v>
      </c>
      <c r="J178" s="62">
        <v>48661600.07785856</v>
      </c>
      <c r="K178" s="62">
        <v>55628631.294</v>
      </c>
      <c r="L178" s="62" t="s">
        <v>85</v>
      </c>
      <c r="M178" s="62">
        <v>48661600.078000002</v>
      </c>
      <c r="N178" s="62">
        <v>8767069065.5429993</v>
      </c>
      <c r="O178" s="62" t="s">
        <v>85</v>
      </c>
      <c r="P178" s="62">
        <v>9929398721.1940002</v>
      </c>
      <c r="Q178" s="62">
        <v>46790000</v>
      </c>
      <c r="R178" s="62" t="s">
        <v>268</v>
      </c>
      <c r="S178" s="58" t="s">
        <v>334</v>
      </c>
      <c r="T178" s="58" t="s">
        <v>94</v>
      </c>
      <c r="U178" s="58" t="s">
        <v>230</v>
      </c>
      <c r="V178" s="58" t="s">
        <v>279</v>
      </c>
    </row>
    <row r="179" spans="1:22" s="56" customFormat="1" ht="15.95" customHeight="1" outlineLevel="3" x14ac:dyDescent="0.2">
      <c r="A179" s="58" t="s">
        <v>1277</v>
      </c>
      <c r="B179" s="58" t="s">
        <v>208</v>
      </c>
      <c r="C179" s="61" t="s">
        <v>263</v>
      </c>
      <c r="D179" s="59" t="s">
        <v>804</v>
      </c>
      <c r="E179" s="59" t="s">
        <v>805</v>
      </c>
      <c r="F179" s="60" t="s">
        <v>803</v>
      </c>
      <c r="G179" s="60" t="s">
        <v>522</v>
      </c>
      <c r="H179" s="61" t="s">
        <v>92</v>
      </c>
      <c r="I179" s="62">
        <v>12600000</v>
      </c>
      <c r="J179" s="62">
        <v>13104000.020966399</v>
      </c>
      <c r="K179" s="62">
        <v>14980140.079</v>
      </c>
      <c r="L179" s="62" t="s">
        <v>85</v>
      </c>
      <c r="M179" s="62">
        <v>13104000.021</v>
      </c>
      <c r="N179" s="62">
        <v>2360869207.6479998</v>
      </c>
      <c r="O179" s="62" t="s">
        <v>85</v>
      </c>
      <c r="P179" s="62">
        <v>2673870995.6630001</v>
      </c>
      <c r="Q179" s="62">
        <v>12600000</v>
      </c>
      <c r="R179" s="62" t="s">
        <v>268</v>
      </c>
      <c r="S179" s="58" t="s">
        <v>334</v>
      </c>
      <c r="T179" s="58" t="s">
        <v>129</v>
      </c>
      <c r="U179" s="58" t="s">
        <v>129</v>
      </c>
      <c r="V179" s="58" t="s">
        <v>279</v>
      </c>
    </row>
    <row r="180" spans="1:22" s="184" customFormat="1" ht="15.95" customHeight="1" outlineLevel="2" x14ac:dyDescent="0.2">
      <c r="A180" s="179"/>
      <c r="B180" s="179" t="s">
        <v>27</v>
      </c>
      <c r="C180" s="180"/>
      <c r="D180" s="181"/>
      <c r="E180" s="181"/>
      <c r="F180" s="182"/>
      <c r="G180" s="182"/>
      <c r="H180" s="180"/>
      <c r="I180" s="183"/>
      <c r="J180" s="183">
        <f t="shared" ref="J180:P180" si="15">SUBTOTAL(9,J154:J179)</f>
        <v>754634401.20741498</v>
      </c>
      <c r="K180" s="183">
        <f t="shared" si="15"/>
        <v>692243608.00999999</v>
      </c>
      <c r="L180" s="183">
        <f t="shared" si="15"/>
        <v>22554000.083999999</v>
      </c>
      <c r="M180" s="183">
        <f t="shared" si="15"/>
        <v>584745756.27499998</v>
      </c>
      <c r="N180" s="183">
        <f t="shared" si="15"/>
        <v>109097552472.69701</v>
      </c>
      <c r="O180" s="183">
        <f t="shared" si="15"/>
        <v>3986670000</v>
      </c>
      <c r="P180" s="183">
        <f t="shared" si="15"/>
        <v>119317362258.71899</v>
      </c>
      <c r="Q180" s="183"/>
      <c r="R180" s="183"/>
      <c r="S180" s="179"/>
      <c r="T180" s="179"/>
      <c r="U180" s="179"/>
      <c r="V180" s="179"/>
    </row>
    <row r="181" spans="1:22" s="56" customFormat="1" ht="15.95" customHeight="1" outlineLevel="3" x14ac:dyDescent="0.2">
      <c r="A181" s="58" t="s">
        <v>1277</v>
      </c>
      <c r="B181" s="58" t="s">
        <v>135</v>
      </c>
      <c r="C181" s="61" t="s">
        <v>263</v>
      </c>
      <c r="D181" s="59" t="s">
        <v>362</v>
      </c>
      <c r="E181" s="59" t="s">
        <v>363</v>
      </c>
      <c r="F181" s="60" t="s">
        <v>517</v>
      </c>
      <c r="G181" s="60" t="s">
        <v>522</v>
      </c>
      <c r="H181" s="61" t="s">
        <v>92</v>
      </c>
      <c r="I181" s="62">
        <v>350000</v>
      </c>
      <c r="J181" s="62">
        <v>364000.00058240001</v>
      </c>
      <c r="K181" s="62">
        <v>212960.95300000001</v>
      </c>
      <c r="L181" s="62" t="s">
        <v>85</v>
      </c>
      <c r="M181" s="62">
        <v>186289.33499999999</v>
      </c>
      <c r="N181" s="62">
        <v>33562633.799000002</v>
      </c>
      <c r="O181" s="62" t="s">
        <v>85</v>
      </c>
      <c r="P181" s="62">
        <v>38012335.778999999</v>
      </c>
      <c r="Q181" s="62">
        <v>179124.36</v>
      </c>
      <c r="R181" s="62" t="s">
        <v>268</v>
      </c>
      <c r="S181" s="58" t="s">
        <v>334</v>
      </c>
      <c r="T181" s="58" t="s">
        <v>246</v>
      </c>
      <c r="U181" s="58" t="s">
        <v>154</v>
      </c>
      <c r="V181" s="58" t="s">
        <v>284</v>
      </c>
    </row>
    <row r="182" spans="1:22" s="56" customFormat="1" ht="15.95" customHeight="1" outlineLevel="3" x14ac:dyDescent="0.2">
      <c r="A182" s="58" t="s">
        <v>1277</v>
      </c>
      <c r="B182" s="58" t="s">
        <v>135</v>
      </c>
      <c r="C182" s="61" t="s">
        <v>263</v>
      </c>
      <c r="D182" s="59" t="s">
        <v>1682</v>
      </c>
      <c r="E182" s="59" t="s">
        <v>1683</v>
      </c>
      <c r="F182" s="60" t="s">
        <v>517</v>
      </c>
      <c r="G182" s="60" t="s">
        <v>670</v>
      </c>
      <c r="H182" s="61" t="s">
        <v>92</v>
      </c>
      <c r="I182" s="62">
        <v>350000</v>
      </c>
      <c r="J182" s="62">
        <v>364000.00058240001</v>
      </c>
      <c r="K182" s="62">
        <v>416115.00199999998</v>
      </c>
      <c r="L182" s="62">
        <v>45142.512999999999</v>
      </c>
      <c r="M182" s="62">
        <v>321809.66499999998</v>
      </c>
      <c r="N182" s="62">
        <v>65579700.211999997</v>
      </c>
      <c r="O182" s="62">
        <v>8330997.5439999998</v>
      </c>
      <c r="P182" s="62">
        <v>65665257.083999999</v>
      </c>
      <c r="Q182" s="62">
        <v>309432.37</v>
      </c>
      <c r="R182" s="62" t="s">
        <v>268</v>
      </c>
      <c r="S182" s="58" t="s">
        <v>334</v>
      </c>
      <c r="T182" s="58" t="s">
        <v>246</v>
      </c>
      <c r="U182" s="58" t="s">
        <v>154</v>
      </c>
      <c r="V182" s="58" t="s">
        <v>284</v>
      </c>
    </row>
    <row r="183" spans="1:22" s="56" customFormat="1" ht="15.95" customHeight="1" outlineLevel="3" x14ac:dyDescent="0.2">
      <c r="A183" s="58" t="s">
        <v>1277</v>
      </c>
      <c r="B183" s="58" t="s">
        <v>135</v>
      </c>
      <c r="C183" s="61" t="s">
        <v>263</v>
      </c>
      <c r="D183" s="59" t="s">
        <v>482</v>
      </c>
      <c r="E183" s="59" t="s">
        <v>483</v>
      </c>
      <c r="F183" s="60" t="s">
        <v>518</v>
      </c>
      <c r="G183" s="60" t="s">
        <v>119</v>
      </c>
      <c r="H183" s="61" t="s">
        <v>92</v>
      </c>
      <c r="I183" s="62">
        <v>2500000</v>
      </c>
      <c r="J183" s="62">
        <v>2600000.00416</v>
      </c>
      <c r="K183" s="62">
        <v>1763406.45</v>
      </c>
      <c r="L183" s="62" t="s">
        <v>85</v>
      </c>
      <c r="M183" s="62">
        <v>1542554.21</v>
      </c>
      <c r="N183" s="62">
        <v>277912754.18199998</v>
      </c>
      <c r="O183" s="62" t="s">
        <v>85</v>
      </c>
      <c r="P183" s="62">
        <v>314758162.08899999</v>
      </c>
      <c r="Q183" s="62">
        <v>1483225.2</v>
      </c>
      <c r="R183" s="62" t="s">
        <v>268</v>
      </c>
      <c r="S183" s="58" t="s">
        <v>334</v>
      </c>
      <c r="T183" s="58" t="s">
        <v>246</v>
      </c>
      <c r="U183" s="58" t="s">
        <v>109</v>
      </c>
      <c r="V183" s="58" t="s">
        <v>284</v>
      </c>
    </row>
    <row r="184" spans="1:22" s="56" customFormat="1" ht="15.95" customHeight="1" outlineLevel="3" x14ac:dyDescent="0.2">
      <c r="A184" s="58" t="s">
        <v>1277</v>
      </c>
      <c r="B184" s="58" t="s">
        <v>135</v>
      </c>
      <c r="C184" s="61" t="s">
        <v>263</v>
      </c>
      <c r="D184" s="59" t="s">
        <v>730</v>
      </c>
      <c r="E184" s="59" t="s">
        <v>731</v>
      </c>
      <c r="F184" s="60" t="s">
        <v>732</v>
      </c>
      <c r="G184" s="60" t="s">
        <v>670</v>
      </c>
      <c r="H184" s="61" t="s">
        <v>92</v>
      </c>
      <c r="I184" s="62">
        <v>4500000</v>
      </c>
      <c r="J184" s="62">
        <v>4680000.0074880002</v>
      </c>
      <c r="K184" s="62">
        <v>3999566.1719999998</v>
      </c>
      <c r="L184" s="62">
        <v>102706.70600000001</v>
      </c>
      <c r="M184" s="62">
        <v>3401345.1329999999</v>
      </c>
      <c r="N184" s="62">
        <v>630331396.66600001</v>
      </c>
      <c r="O184" s="62">
        <v>19266486.693</v>
      </c>
      <c r="P184" s="62">
        <v>694044420.21500003</v>
      </c>
      <c r="Q184" s="62">
        <v>3270524.1609999998</v>
      </c>
      <c r="R184" s="62" t="s">
        <v>268</v>
      </c>
      <c r="S184" s="58" t="s">
        <v>334</v>
      </c>
      <c r="T184" s="58" t="s">
        <v>246</v>
      </c>
      <c r="U184" s="58" t="s">
        <v>109</v>
      </c>
      <c r="V184" s="58" t="s">
        <v>284</v>
      </c>
    </row>
    <row r="185" spans="1:22" s="56" customFormat="1" ht="15.95" customHeight="1" outlineLevel="3" x14ac:dyDescent="0.2">
      <c r="A185" s="58" t="s">
        <v>1277</v>
      </c>
      <c r="B185" s="58" t="s">
        <v>135</v>
      </c>
      <c r="C185" s="61" t="s">
        <v>263</v>
      </c>
      <c r="D185" s="59" t="s">
        <v>1468</v>
      </c>
      <c r="E185" s="59" t="s">
        <v>1469</v>
      </c>
      <c r="F185" s="60" t="s">
        <v>1470</v>
      </c>
      <c r="G185" s="60" t="s">
        <v>1471</v>
      </c>
      <c r="H185" s="61" t="s">
        <v>92</v>
      </c>
      <c r="I185" s="62">
        <v>200000</v>
      </c>
      <c r="J185" s="62">
        <v>208000.0003328</v>
      </c>
      <c r="K185" s="62">
        <v>237780.00099999999</v>
      </c>
      <c r="L185" s="62" t="s">
        <v>85</v>
      </c>
      <c r="M185" s="62">
        <v>208000</v>
      </c>
      <c r="N185" s="62">
        <v>37474114.406999998</v>
      </c>
      <c r="O185" s="62" t="s">
        <v>85</v>
      </c>
      <c r="P185" s="62">
        <v>42442396.756999999</v>
      </c>
      <c r="Q185" s="62">
        <v>200000</v>
      </c>
      <c r="R185" s="62" t="s">
        <v>268</v>
      </c>
      <c r="S185" s="58" t="s">
        <v>334</v>
      </c>
      <c r="T185" s="58" t="s">
        <v>246</v>
      </c>
      <c r="U185" s="58" t="s">
        <v>87</v>
      </c>
      <c r="V185" s="58" t="s">
        <v>284</v>
      </c>
    </row>
    <row r="186" spans="1:22" s="56" customFormat="1" ht="15.95" customHeight="1" outlineLevel="3" x14ac:dyDescent="0.2">
      <c r="A186" s="58" t="s">
        <v>1277</v>
      </c>
      <c r="B186" s="58" t="s">
        <v>135</v>
      </c>
      <c r="C186" s="61" t="s">
        <v>263</v>
      </c>
      <c r="D186" s="59" t="s">
        <v>1472</v>
      </c>
      <c r="E186" s="59" t="s">
        <v>1473</v>
      </c>
      <c r="F186" s="60" t="s">
        <v>1474</v>
      </c>
      <c r="G186" s="60" t="s">
        <v>1475</v>
      </c>
      <c r="H186" s="61" t="s">
        <v>92</v>
      </c>
      <c r="I186" s="62">
        <v>500000</v>
      </c>
      <c r="J186" s="62">
        <v>520000.00083199999</v>
      </c>
      <c r="K186" s="62">
        <v>594450.00300000003</v>
      </c>
      <c r="L186" s="62" t="s">
        <v>85</v>
      </c>
      <c r="M186" s="62">
        <v>520000.00099999999</v>
      </c>
      <c r="N186" s="62">
        <v>93685286.018000007</v>
      </c>
      <c r="O186" s="62" t="s">
        <v>85</v>
      </c>
      <c r="P186" s="62">
        <v>106105991.891</v>
      </c>
      <c r="Q186" s="62">
        <v>500000</v>
      </c>
      <c r="R186" s="62" t="s">
        <v>268</v>
      </c>
      <c r="S186" s="58" t="s">
        <v>334</v>
      </c>
      <c r="T186" s="58" t="s">
        <v>246</v>
      </c>
      <c r="U186" s="58"/>
      <c r="V186" s="58" t="s">
        <v>284</v>
      </c>
    </row>
    <row r="187" spans="1:22" s="56" customFormat="1" ht="15.95" customHeight="1" outlineLevel="3" x14ac:dyDescent="0.2">
      <c r="A187" s="58" t="s">
        <v>1277</v>
      </c>
      <c r="B187" s="58" t="s">
        <v>135</v>
      </c>
      <c r="C187" s="61" t="s">
        <v>263</v>
      </c>
      <c r="D187" s="59" t="s">
        <v>806</v>
      </c>
      <c r="E187" s="59" t="s">
        <v>807</v>
      </c>
      <c r="F187" s="60" t="s">
        <v>808</v>
      </c>
      <c r="G187" s="60" t="s">
        <v>119</v>
      </c>
      <c r="H187" s="61" t="s">
        <v>92</v>
      </c>
      <c r="I187" s="62">
        <v>1350000</v>
      </c>
      <c r="J187" s="62">
        <v>1404000.0022464001</v>
      </c>
      <c r="K187" s="62">
        <v>1605015.0079999999</v>
      </c>
      <c r="L187" s="62" t="s">
        <v>85</v>
      </c>
      <c r="M187" s="62">
        <v>1404000.0020000001</v>
      </c>
      <c r="N187" s="62">
        <v>252950272.248</v>
      </c>
      <c r="O187" s="62" t="s">
        <v>85</v>
      </c>
      <c r="P187" s="62">
        <v>286486178.10699999</v>
      </c>
      <c r="Q187" s="62">
        <v>1350000</v>
      </c>
      <c r="R187" s="62" t="s">
        <v>268</v>
      </c>
      <c r="S187" s="58" t="s">
        <v>334</v>
      </c>
      <c r="T187" s="58" t="s">
        <v>97</v>
      </c>
      <c r="U187" s="58" t="s">
        <v>32</v>
      </c>
      <c r="V187" s="58" t="s">
        <v>284</v>
      </c>
    </row>
    <row r="188" spans="1:22" s="56" customFormat="1" ht="15.95" customHeight="1" outlineLevel="3" x14ac:dyDescent="0.2">
      <c r="A188" s="58" t="s">
        <v>1277</v>
      </c>
      <c r="B188" s="58" t="s">
        <v>135</v>
      </c>
      <c r="C188" s="61" t="s">
        <v>262</v>
      </c>
      <c r="D188" s="59" t="s">
        <v>519</v>
      </c>
      <c r="E188" s="59" t="s">
        <v>520</v>
      </c>
      <c r="F188" s="60" t="s">
        <v>521</v>
      </c>
      <c r="G188" s="60" t="s">
        <v>522</v>
      </c>
      <c r="H188" s="61" t="s">
        <v>92</v>
      </c>
      <c r="I188" s="62">
        <v>50000000</v>
      </c>
      <c r="J188" s="62">
        <v>52000000.0832</v>
      </c>
      <c r="K188" s="62">
        <v>59219835.648000002</v>
      </c>
      <c r="L188" s="62" t="s">
        <v>85</v>
      </c>
      <c r="M188" s="62">
        <v>51803035.450000003</v>
      </c>
      <c r="N188" s="62">
        <v>9333042663.3939991</v>
      </c>
      <c r="O188" s="62" t="s">
        <v>85</v>
      </c>
      <c r="P188" s="62">
        <v>10570408558.886</v>
      </c>
      <c r="Q188" s="62">
        <v>49810610.93</v>
      </c>
      <c r="R188" s="62" t="s">
        <v>268</v>
      </c>
      <c r="S188" s="58" t="s">
        <v>334</v>
      </c>
      <c r="T188" s="58" t="s">
        <v>246</v>
      </c>
      <c r="U188" s="58" t="s">
        <v>14</v>
      </c>
      <c r="V188" s="58" t="s">
        <v>284</v>
      </c>
    </row>
    <row r="189" spans="1:22" s="56" customFormat="1" ht="15.95" customHeight="1" outlineLevel="3" x14ac:dyDescent="0.2">
      <c r="A189" s="58" t="s">
        <v>1277</v>
      </c>
      <c r="B189" s="58" t="s">
        <v>135</v>
      </c>
      <c r="C189" s="61" t="s">
        <v>262</v>
      </c>
      <c r="D189" s="59" t="s">
        <v>948</v>
      </c>
      <c r="E189" s="59" t="s">
        <v>949</v>
      </c>
      <c r="F189" s="60" t="s">
        <v>517</v>
      </c>
      <c r="G189" s="60" t="s">
        <v>1757</v>
      </c>
      <c r="H189" s="61" t="s">
        <v>92</v>
      </c>
      <c r="I189" s="62">
        <v>68000000</v>
      </c>
      <c r="J189" s="62">
        <v>70720000.113151997</v>
      </c>
      <c r="K189" s="62">
        <v>44712466.971000001</v>
      </c>
      <c r="L189" s="62">
        <v>6507265.6009999998</v>
      </c>
      <c r="M189" s="62">
        <v>33018430.984000001</v>
      </c>
      <c r="N189" s="62">
        <v>7046682201.2629995</v>
      </c>
      <c r="O189" s="62">
        <v>1175916968.8429999</v>
      </c>
      <c r="P189" s="62">
        <v>6737410316.6379995</v>
      </c>
      <c r="Q189" s="62">
        <v>31748491.280000001</v>
      </c>
      <c r="R189" s="62" t="s">
        <v>268</v>
      </c>
      <c r="S189" s="58" t="s">
        <v>334</v>
      </c>
      <c r="T189" s="58" t="s">
        <v>246</v>
      </c>
      <c r="U189" s="58" t="s">
        <v>109</v>
      </c>
      <c r="V189" s="58" t="s">
        <v>284</v>
      </c>
    </row>
    <row r="190" spans="1:22" s="56" customFormat="1" ht="15.95" customHeight="1" outlineLevel="3" x14ac:dyDescent="0.2">
      <c r="A190" s="58" t="s">
        <v>1277</v>
      </c>
      <c r="B190" s="58" t="s">
        <v>135</v>
      </c>
      <c r="C190" s="61" t="s">
        <v>262</v>
      </c>
      <c r="D190" s="59" t="s">
        <v>523</v>
      </c>
      <c r="E190" s="59" t="s">
        <v>524</v>
      </c>
      <c r="F190" s="60" t="s">
        <v>521</v>
      </c>
      <c r="G190" s="60" t="s">
        <v>119</v>
      </c>
      <c r="H190" s="61" t="s">
        <v>92</v>
      </c>
      <c r="I190" s="62">
        <v>11000000</v>
      </c>
      <c r="J190" s="62">
        <v>11440000.018304</v>
      </c>
      <c r="K190" s="62">
        <v>9756861.3049999997</v>
      </c>
      <c r="L190" s="62" t="s">
        <v>85</v>
      </c>
      <c r="M190" s="62">
        <v>8534894.2050000001</v>
      </c>
      <c r="N190" s="62">
        <v>1537680775.835</v>
      </c>
      <c r="O190" s="62" t="s">
        <v>85</v>
      </c>
      <c r="P190" s="62">
        <v>1741545026.625</v>
      </c>
      <c r="Q190" s="62">
        <v>8206629.0300000003</v>
      </c>
      <c r="R190" s="62" t="s">
        <v>268</v>
      </c>
      <c r="S190" s="58" t="s">
        <v>334</v>
      </c>
      <c r="T190" s="58" t="s">
        <v>246</v>
      </c>
      <c r="U190" s="58" t="s">
        <v>109</v>
      </c>
      <c r="V190" s="58" t="s">
        <v>284</v>
      </c>
    </row>
    <row r="191" spans="1:22" s="56" customFormat="1" ht="15.95" customHeight="1" outlineLevel="3" x14ac:dyDescent="0.2">
      <c r="A191" s="58" t="s">
        <v>1277</v>
      </c>
      <c r="B191" s="58" t="s">
        <v>135</v>
      </c>
      <c r="C191" s="61" t="s">
        <v>262</v>
      </c>
      <c r="D191" s="59" t="s">
        <v>733</v>
      </c>
      <c r="E191" s="59" t="s">
        <v>731</v>
      </c>
      <c r="F191" s="60" t="s">
        <v>732</v>
      </c>
      <c r="G191" s="60" t="s">
        <v>670</v>
      </c>
      <c r="H191" s="61" t="s">
        <v>92</v>
      </c>
      <c r="I191" s="62">
        <v>41500000</v>
      </c>
      <c r="J191" s="62">
        <v>43160000.069056004</v>
      </c>
      <c r="K191" s="62">
        <v>37833729.255000003</v>
      </c>
      <c r="L191" s="62">
        <v>895558.10600000003</v>
      </c>
      <c r="M191" s="62">
        <v>32261639.228</v>
      </c>
      <c r="N191" s="62">
        <v>5962593536.2110004</v>
      </c>
      <c r="O191" s="62">
        <v>162424807.81900001</v>
      </c>
      <c r="P191" s="62">
        <v>6582986970.79</v>
      </c>
      <c r="Q191" s="62">
        <v>31020806.899999999</v>
      </c>
      <c r="R191" s="62" t="s">
        <v>268</v>
      </c>
      <c r="S191" s="58" t="s">
        <v>334</v>
      </c>
      <c r="T191" s="58" t="s">
        <v>246</v>
      </c>
      <c r="U191" s="58" t="s">
        <v>109</v>
      </c>
      <c r="V191" s="58" t="s">
        <v>284</v>
      </c>
    </row>
    <row r="192" spans="1:22" s="56" customFormat="1" ht="15.95" customHeight="1" outlineLevel="3" x14ac:dyDescent="0.2">
      <c r="A192" s="58" t="s">
        <v>1277</v>
      </c>
      <c r="B192" s="58" t="s">
        <v>135</v>
      </c>
      <c r="C192" s="61" t="s">
        <v>262</v>
      </c>
      <c r="D192" s="59" t="s">
        <v>1476</v>
      </c>
      <c r="E192" s="59" t="s">
        <v>1477</v>
      </c>
      <c r="F192" s="60" t="s">
        <v>1470</v>
      </c>
      <c r="G192" s="60" t="s">
        <v>1322</v>
      </c>
      <c r="H192" s="61" t="s">
        <v>92</v>
      </c>
      <c r="I192" s="62">
        <v>50000000</v>
      </c>
      <c r="J192" s="62">
        <v>52000000.0832</v>
      </c>
      <c r="K192" s="62">
        <v>59337310.917000003</v>
      </c>
      <c r="L192" s="62" t="s">
        <v>85</v>
      </c>
      <c r="M192" s="62">
        <v>51905797.902000003</v>
      </c>
      <c r="N192" s="62">
        <v>9351556758.9860001</v>
      </c>
      <c r="O192" s="62" t="s">
        <v>85</v>
      </c>
      <c r="P192" s="62">
        <v>10591377235.614</v>
      </c>
      <c r="Q192" s="62">
        <v>49909420.979999997</v>
      </c>
      <c r="R192" s="62" t="s">
        <v>268</v>
      </c>
      <c r="S192" s="58" t="s">
        <v>334</v>
      </c>
      <c r="T192" s="58" t="s">
        <v>246</v>
      </c>
      <c r="U192" s="58" t="s">
        <v>87</v>
      </c>
      <c r="V192" s="58" t="s">
        <v>284</v>
      </c>
    </row>
    <row r="193" spans="1:22" s="56" customFormat="1" ht="15.95" customHeight="1" outlineLevel="3" x14ac:dyDescent="0.2">
      <c r="A193" s="58" t="s">
        <v>1277</v>
      </c>
      <c r="B193" s="58" t="s">
        <v>135</v>
      </c>
      <c r="C193" s="61" t="s">
        <v>262</v>
      </c>
      <c r="D193" s="59" t="s">
        <v>1021</v>
      </c>
      <c r="E193" s="59" t="s">
        <v>1022</v>
      </c>
      <c r="F193" s="60" t="s">
        <v>1023</v>
      </c>
      <c r="G193" s="60" t="s">
        <v>1390</v>
      </c>
      <c r="H193" s="61" t="s">
        <v>92</v>
      </c>
      <c r="I193" s="62">
        <v>75000000</v>
      </c>
      <c r="J193" s="62">
        <v>78000000.124799997</v>
      </c>
      <c r="K193" s="62">
        <v>2928890.9509999999</v>
      </c>
      <c r="L193" s="62" t="s">
        <v>85</v>
      </c>
      <c r="M193" s="62">
        <v>2562071.3080000002</v>
      </c>
      <c r="N193" s="62">
        <v>461593044.06400001</v>
      </c>
      <c r="O193" s="62" t="s">
        <v>85</v>
      </c>
      <c r="P193" s="62">
        <v>522790609.62900001</v>
      </c>
      <c r="Q193" s="62">
        <v>2463530.1</v>
      </c>
      <c r="R193" s="62" t="s">
        <v>268</v>
      </c>
      <c r="S193" s="58" t="s">
        <v>334</v>
      </c>
      <c r="T193" s="58" t="s">
        <v>246</v>
      </c>
      <c r="U193" s="58" t="s">
        <v>40</v>
      </c>
      <c r="V193" s="58" t="s">
        <v>284</v>
      </c>
    </row>
    <row r="194" spans="1:22" s="56" customFormat="1" ht="15.95" customHeight="1" outlineLevel="3" x14ac:dyDescent="0.2">
      <c r="A194" s="58" t="s">
        <v>1277</v>
      </c>
      <c r="B194" s="58" t="s">
        <v>135</v>
      </c>
      <c r="C194" s="61" t="s">
        <v>262</v>
      </c>
      <c r="D194" s="59" t="s">
        <v>1775</v>
      </c>
      <c r="E194" s="59" t="s">
        <v>1776</v>
      </c>
      <c r="F194" s="60" t="s">
        <v>1777</v>
      </c>
      <c r="G194" s="60" t="s">
        <v>1778</v>
      </c>
      <c r="H194" s="61" t="s">
        <v>92</v>
      </c>
      <c r="I194" s="62">
        <v>94010000</v>
      </c>
      <c r="J194" s="62">
        <v>97770400.156432644</v>
      </c>
      <c r="K194" s="62">
        <v>111768489.59199999</v>
      </c>
      <c r="L194" s="62" t="s">
        <v>85</v>
      </c>
      <c r="M194" s="62">
        <v>97770400.156000003</v>
      </c>
      <c r="N194" s="62">
        <v>17614707477.062</v>
      </c>
      <c r="O194" s="62" t="s">
        <v>85</v>
      </c>
      <c r="P194" s="62">
        <v>19950048595.415001</v>
      </c>
      <c r="Q194" s="62">
        <v>94010000</v>
      </c>
      <c r="R194" s="62" t="s">
        <v>268</v>
      </c>
      <c r="S194" s="58" t="s">
        <v>334</v>
      </c>
      <c r="T194" s="58" t="s">
        <v>152</v>
      </c>
      <c r="U194" s="58" t="s">
        <v>111</v>
      </c>
      <c r="V194" s="58" t="s">
        <v>284</v>
      </c>
    </row>
    <row r="195" spans="1:22" s="56" customFormat="1" ht="15.95" customHeight="1" outlineLevel="3" x14ac:dyDescent="0.2">
      <c r="A195" s="58" t="s">
        <v>1277</v>
      </c>
      <c r="B195" s="58" t="s">
        <v>135</v>
      </c>
      <c r="C195" s="61" t="s">
        <v>262</v>
      </c>
      <c r="D195" s="59" t="s">
        <v>1024</v>
      </c>
      <c r="E195" s="59" t="s">
        <v>1025</v>
      </c>
      <c r="F195" s="60" t="s">
        <v>1023</v>
      </c>
      <c r="G195" s="60" t="s">
        <v>1026</v>
      </c>
      <c r="H195" s="61" t="s">
        <v>92</v>
      </c>
      <c r="I195" s="62">
        <v>90000000</v>
      </c>
      <c r="J195" s="62">
        <v>93600000.149760008</v>
      </c>
      <c r="K195" s="62">
        <v>73894956.653999999</v>
      </c>
      <c r="L195" s="62">
        <v>2207894.199</v>
      </c>
      <c r="M195" s="62">
        <v>62659018.256999999</v>
      </c>
      <c r="N195" s="62">
        <v>11645840882.774</v>
      </c>
      <c r="O195" s="62">
        <v>376225934</v>
      </c>
      <c r="P195" s="62">
        <v>12785571677.82</v>
      </c>
      <c r="Q195" s="62">
        <v>60249055.920000002</v>
      </c>
      <c r="R195" s="62" t="s">
        <v>268</v>
      </c>
      <c r="S195" s="58" t="s">
        <v>334</v>
      </c>
      <c r="T195" s="58" t="s">
        <v>246</v>
      </c>
      <c r="U195" s="58" t="s">
        <v>109</v>
      </c>
      <c r="V195" s="58" t="s">
        <v>284</v>
      </c>
    </row>
    <row r="196" spans="1:22" s="56" customFormat="1" ht="15.95" customHeight="1" outlineLevel="3" x14ac:dyDescent="0.2">
      <c r="A196" s="58" t="s">
        <v>1277</v>
      </c>
      <c r="B196" s="58" t="s">
        <v>135</v>
      </c>
      <c r="C196" s="61" t="s">
        <v>262</v>
      </c>
      <c r="D196" s="59" t="s">
        <v>1244</v>
      </c>
      <c r="E196" s="59" t="s">
        <v>1245</v>
      </c>
      <c r="F196" s="60" t="s">
        <v>1246</v>
      </c>
      <c r="G196" s="60" t="s">
        <v>670</v>
      </c>
      <c r="H196" s="61" t="s">
        <v>92</v>
      </c>
      <c r="I196" s="62">
        <v>130000000</v>
      </c>
      <c r="J196" s="62">
        <v>135200000.21632001</v>
      </c>
      <c r="K196" s="62">
        <v>103597913.53</v>
      </c>
      <c r="L196" s="62">
        <v>2526287.4190000002</v>
      </c>
      <c r="M196" s="62">
        <v>88272020.049999997</v>
      </c>
      <c r="N196" s="62">
        <v>16327025163.716</v>
      </c>
      <c r="O196" s="62">
        <v>459481532.13499999</v>
      </c>
      <c r="P196" s="62">
        <v>18011904285.918999</v>
      </c>
      <c r="Q196" s="62">
        <v>84876942.219999999</v>
      </c>
      <c r="R196" s="62" t="s">
        <v>268</v>
      </c>
      <c r="S196" s="58" t="s">
        <v>334</v>
      </c>
      <c r="T196" s="58" t="s">
        <v>280</v>
      </c>
      <c r="U196" s="58" t="s">
        <v>358</v>
      </c>
      <c r="V196" s="58" t="s">
        <v>284</v>
      </c>
    </row>
    <row r="197" spans="1:22" s="56" customFormat="1" ht="15.95" customHeight="1" outlineLevel="3" x14ac:dyDescent="0.2">
      <c r="A197" s="58" t="s">
        <v>1277</v>
      </c>
      <c r="B197" s="58" t="s">
        <v>135</v>
      </c>
      <c r="C197" s="61" t="s">
        <v>262</v>
      </c>
      <c r="D197" s="59" t="s">
        <v>1478</v>
      </c>
      <c r="E197" s="59" t="s">
        <v>1479</v>
      </c>
      <c r="F197" s="60" t="s">
        <v>1480</v>
      </c>
      <c r="G197" s="60" t="s">
        <v>1481</v>
      </c>
      <c r="H197" s="61" t="s">
        <v>92</v>
      </c>
      <c r="I197" s="62">
        <v>65000000</v>
      </c>
      <c r="J197" s="62">
        <v>67600000.108160004</v>
      </c>
      <c r="K197" s="62">
        <v>77278500.408999994</v>
      </c>
      <c r="L197" s="62">
        <v>3221818.8879999998</v>
      </c>
      <c r="M197" s="62">
        <v>64509052.971000001</v>
      </c>
      <c r="N197" s="62">
        <v>12179087182.311001</v>
      </c>
      <c r="O197" s="62">
        <v>589020351.82500005</v>
      </c>
      <c r="P197" s="62">
        <v>13163071231.792</v>
      </c>
      <c r="Q197" s="62">
        <v>62027935.450000003</v>
      </c>
      <c r="R197" s="62" t="s">
        <v>268</v>
      </c>
      <c r="S197" s="58" t="s">
        <v>334</v>
      </c>
      <c r="T197" s="58" t="s">
        <v>280</v>
      </c>
      <c r="U197" s="58"/>
      <c r="V197" s="58" t="s">
        <v>284</v>
      </c>
    </row>
    <row r="198" spans="1:22" s="56" customFormat="1" ht="15.95" customHeight="1" outlineLevel="3" x14ac:dyDescent="0.2">
      <c r="A198" s="58" t="s">
        <v>1277</v>
      </c>
      <c r="B198" s="58" t="s">
        <v>135</v>
      </c>
      <c r="C198" s="61" t="s">
        <v>262</v>
      </c>
      <c r="D198" s="59" t="s">
        <v>136</v>
      </c>
      <c r="E198" s="59" t="s">
        <v>137</v>
      </c>
      <c r="F198" s="60" t="s">
        <v>525</v>
      </c>
      <c r="G198" s="60" t="s">
        <v>446</v>
      </c>
      <c r="H198" s="61" t="s">
        <v>92</v>
      </c>
      <c r="I198" s="62">
        <v>70200000</v>
      </c>
      <c r="J198" s="62">
        <v>73008000.116812795</v>
      </c>
      <c r="K198" s="62">
        <v>78890764.497999996</v>
      </c>
      <c r="L198" s="62" t="s">
        <v>85</v>
      </c>
      <c r="M198" s="62">
        <v>69010341.302000001</v>
      </c>
      <c r="N198" s="62">
        <v>12433179909.148001</v>
      </c>
      <c r="O198" s="62" t="s">
        <v>85</v>
      </c>
      <c r="P198" s="62">
        <v>14081559044.114</v>
      </c>
      <c r="Q198" s="62">
        <v>66356097.299999997</v>
      </c>
      <c r="R198" s="62" t="s">
        <v>268</v>
      </c>
      <c r="S198" s="58" t="s">
        <v>334</v>
      </c>
      <c r="T198" s="58" t="s">
        <v>95</v>
      </c>
      <c r="U198" s="58" t="s">
        <v>111</v>
      </c>
      <c r="V198" s="58" t="s">
        <v>284</v>
      </c>
    </row>
    <row r="199" spans="1:22" s="56" customFormat="1" ht="15.95" customHeight="1" outlineLevel="3" x14ac:dyDescent="0.2">
      <c r="A199" s="58" t="s">
        <v>1277</v>
      </c>
      <c r="B199" s="58" t="s">
        <v>135</v>
      </c>
      <c r="C199" s="61" t="s">
        <v>262</v>
      </c>
      <c r="D199" s="59" t="s">
        <v>678</v>
      </c>
      <c r="E199" s="59" t="s">
        <v>679</v>
      </c>
      <c r="F199" s="60" t="s">
        <v>680</v>
      </c>
      <c r="G199" s="60" t="s">
        <v>809</v>
      </c>
      <c r="H199" s="61" t="s">
        <v>92</v>
      </c>
      <c r="I199" s="62">
        <v>33440000</v>
      </c>
      <c r="J199" s="62">
        <v>34777600.055644162</v>
      </c>
      <c r="K199" s="62">
        <v>1584233.3810000001</v>
      </c>
      <c r="L199" s="62" t="s">
        <v>85</v>
      </c>
      <c r="M199" s="62">
        <v>1385821.1040000001</v>
      </c>
      <c r="N199" s="62">
        <v>249675088.986</v>
      </c>
      <c r="O199" s="62" t="s">
        <v>85</v>
      </c>
      <c r="P199" s="62">
        <v>282776774.17199999</v>
      </c>
      <c r="Q199" s="62">
        <v>1332520.29</v>
      </c>
      <c r="R199" s="62" t="s">
        <v>268</v>
      </c>
      <c r="S199" s="58" t="s">
        <v>334</v>
      </c>
      <c r="T199" s="58" t="s">
        <v>95</v>
      </c>
      <c r="U199" s="58" t="s">
        <v>111</v>
      </c>
      <c r="V199" s="58" t="s">
        <v>284</v>
      </c>
    </row>
    <row r="200" spans="1:22" s="184" customFormat="1" ht="15.95" customHeight="1" outlineLevel="2" x14ac:dyDescent="0.2">
      <c r="A200" s="179"/>
      <c r="B200" s="179" t="s">
        <v>485</v>
      </c>
      <c r="C200" s="180"/>
      <c r="D200" s="181"/>
      <c r="E200" s="181"/>
      <c r="F200" s="182"/>
      <c r="G200" s="182"/>
      <c r="H200" s="180"/>
      <c r="I200" s="183"/>
      <c r="J200" s="183">
        <f t="shared" ref="J200:P200" si="16">SUBTOTAL(9,J181:J199)</f>
        <v>819416001.31106567</v>
      </c>
      <c r="K200" s="183">
        <f t="shared" si="16"/>
        <v>669633246.70000005</v>
      </c>
      <c r="L200" s="183">
        <f t="shared" si="16"/>
        <v>15506673.432</v>
      </c>
      <c r="M200" s="183">
        <f t="shared" si="16"/>
        <v>571276521.26300001</v>
      </c>
      <c r="N200" s="183">
        <f t="shared" si="16"/>
        <v>105534160841.282</v>
      </c>
      <c r="O200" s="183">
        <f t="shared" si="16"/>
        <v>2790667078.8590002</v>
      </c>
      <c r="P200" s="183">
        <f t="shared" si="16"/>
        <v>116568965069.33598</v>
      </c>
      <c r="Q200" s="183"/>
      <c r="R200" s="183"/>
      <c r="S200" s="179"/>
      <c r="T200" s="179"/>
      <c r="U200" s="179"/>
      <c r="V200" s="179"/>
    </row>
    <row r="201" spans="1:22" s="56" customFormat="1" ht="15.95" customHeight="1" outlineLevel="3" x14ac:dyDescent="0.2">
      <c r="A201" s="58" t="s">
        <v>1277</v>
      </c>
      <c r="B201" s="58" t="s">
        <v>71</v>
      </c>
      <c r="C201" s="61" t="s">
        <v>263</v>
      </c>
      <c r="D201" s="59" t="s">
        <v>72</v>
      </c>
      <c r="E201" s="59" t="s">
        <v>73</v>
      </c>
      <c r="F201" s="60" t="s">
        <v>590</v>
      </c>
      <c r="G201" s="60" t="s">
        <v>148</v>
      </c>
      <c r="H201" s="61" t="s">
        <v>89</v>
      </c>
      <c r="I201" s="62">
        <v>48863740</v>
      </c>
      <c r="J201" s="62">
        <v>48863740</v>
      </c>
      <c r="K201" s="62">
        <v>14662240</v>
      </c>
      <c r="L201" s="62" t="s">
        <v>85</v>
      </c>
      <c r="M201" s="62">
        <v>14662240</v>
      </c>
      <c r="N201" s="62">
        <v>2310768173.5900002</v>
      </c>
      <c r="O201" s="62" t="s">
        <v>85</v>
      </c>
      <c r="P201" s="62">
        <v>2991829838.5770001</v>
      </c>
      <c r="Q201" s="62">
        <v>14662240</v>
      </c>
      <c r="R201" s="62" t="s">
        <v>268</v>
      </c>
      <c r="S201" s="58" t="s">
        <v>334</v>
      </c>
      <c r="T201" s="58" t="s">
        <v>143</v>
      </c>
      <c r="U201" s="58" t="s">
        <v>635</v>
      </c>
      <c r="V201" s="58" t="s">
        <v>279</v>
      </c>
    </row>
    <row r="202" spans="1:22" s="184" customFormat="1" ht="15.95" customHeight="1" outlineLevel="2" x14ac:dyDescent="0.2">
      <c r="A202" s="179"/>
      <c r="B202" s="179" t="s">
        <v>1396</v>
      </c>
      <c r="C202" s="180"/>
      <c r="D202" s="181"/>
      <c r="E202" s="181"/>
      <c r="F202" s="182"/>
      <c r="G202" s="182"/>
      <c r="H202" s="180"/>
      <c r="I202" s="183"/>
      <c r="J202" s="183">
        <f t="shared" ref="J202:P202" si="17">SUBTOTAL(9,J201:J201)</f>
        <v>48863740</v>
      </c>
      <c r="K202" s="183">
        <f t="shared" si="17"/>
        <v>14662240</v>
      </c>
      <c r="L202" s="183">
        <f t="shared" si="17"/>
        <v>0</v>
      </c>
      <c r="M202" s="183">
        <f t="shared" si="17"/>
        <v>14662240</v>
      </c>
      <c r="N202" s="183">
        <f t="shared" si="17"/>
        <v>2310768173.5900002</v>
      </c>
      <c r="O202" s="183">
        <f t="shared" si="17"/>
        <v>0</v>
      </c>
      <c r="P202" s="183">
        <f t="shared" si="17"/>
        <v>2991829838.5770001</v>
      </c>
      <c r="Q202" s="183"/>
      <c r="R202" s="183"/>
      <c r="S202" s="179"/>
      <c r="T202" s="179"/>
      <c r="U202" s="179"/>
      <c r="V202" s="179"/>
    </row>
    <row r="203" spans="1:22" s="56" customFormat="1" ht="15.95" customHeight="1" outlineLevel="3" x14ac:dyDescent="0.2">
      <c r="A203" s="58" t="s">
        <v>1277</v>
      </c>
      <c r="B203" s="58" t="s">
        <v>141</v>
      </c>
      <c r="C203" s="61" t="s">
        <v>263</v>
      </c>
      <c r="D203" s="59">
        <v>10219</v>
      </c>
      <c r="E203" s="59" t="s">
        <v>364</v>
      </c>
      <c r="F203" s="60" t="s">
        <v>526</v>
      </c>
      <c r="G203" s="60" t="s">
        <v>1201</v>
      </c>
      <c r="H203" s="61" t="s">
        <v>92</v>
      </c>
      <c r="I203" s="62">
        <v>6256459.4100000001</v>
      </c>
      <c r="J203" s="62">
        <v>6506717.796810749</v>
      </c>
      <c r="K203" s="62">
        <v>645539.652</v>
      </c>
      <c r="L203" s="62" t="s">
        <v>85</v>
      </c>
      <c r="M203" s="62">
        <v>564691.08900000004</v>
      </c>
      <c r="N203" s="62">
        <v>101737011.713</v>
      </c>
      <c r="O203" s="62" t="s">
        <v>85</v>
      </c>
      <c r="P203" s="62">
        <v>115225207.70100001</v>
      </c>
      <c r="Q203" s="62">
        <v>542972.19999999995</v>
      </c>
      <c r="R203" s="62" t="s">
        <v>268</v>
      </c>
      <c r="S203" s="58" t="s">
        <v>334</v>
      </c>
      <c r="T203" s="58" t="s">
        <v>143</v>
      </c>
      <c r="U203" s="58" t="s">
        <v>358</v>
      </c>
      <c r="V203" s="58" t="s">
        <v>284</v>
      </c>
    </row>
    <row r="204" spans="1:22" s="56" customFormat="1" ht="15.95" customHeight="1" outlineLevel="3" x14ac:dyDescent="0.2">
      <c r="A204" s="58" t="s">
        <v>1277</v>
      </c>
      <c r="B204" s="58" t="s">
        <v>141</v>
      </c>
      <c r="C204" s="61" t="s">
        <v>263</v>
      </c>
      <c r="D204" s="59">
        <v>10225</v>
      </c>
      <c r="E204" s="59" t="s">
        <v>219</v>
      </c>
      <c r="F204" s="60" t="s">
        <v>527</v>
      </c>
      <c r="G204" s="60" t="s">
        <v>148</v>
      </c>
      <c r="H204" s="61" t="s">
        <v>92</v>
      </c>
      <c r="I204" s="62">
        <v>2556459</v>
      </c>
      <c r="J204" s="62">
        <v>2658717.364253948</v>
      </c>
      <c r="K204" s="62">
        <v>81275.297000000006</v>
      </c>
      <c r="L204" s="62" t="s">
        <v>85</v>
      </c>
      <c r="M204" s="62">
        <v>71096.231</v>
      </c>
      <c r="N204" s="62">
        <v>12808982.077</v>
      </c>
      <c r="O204" s="62" t="s">
        <v>85</v>
      </c>
      <c r="P204" s="62">
        <v>14507184.704</v>
      </c>
      <c r="Q204" s="62">
        <v>68361.759999999995</v>
      </c>
      <c r="R204" s="62" t="s">
        <v>268</v>
      </c>
      <c r="S204" s="58" t="s">
        <v>334</v>
      </c>
      <c r="T204" s="58" t="s">
        <v>97</v>
      </c>
      <c r="U204" s="58" t="s">
        <v>220</v>
      </c>
      <c r="V204" s="58" t="s">
        <v>284</v>
      </c>
    </row>
    <row r="205" spans="1:22" s="56" customFormat="1" ht="15.95" customHeight="1" outlineLevel="3" x14ac:dyDescent="0.2">
      <c r="A205" s="58" t="s">
        <v>1277</v>
      </c>
      <c r="B205" s="58" t="s">
        <v>141</v>
      </c>
      <c r="C205" s="61" t="s">
        <v>263</v>
      </c>
      <c r="D205" s="59">
        <v>10226</v>
      </c>
      <c r="E205" s="59" t="s">
        <v>1202</v>
      </c>
      <c r="F205" s="60" t="s">
        <v>528</v>
      </c>
      <c r="G205" s="60" t="s">
        <v>946</v>
      </c>
      <c r="H205" s="61" t="s">
        <v>92</v>
      </c>
      <c r="I205" s="62">
        <v>19800000</v>
      </c>
      <c r="J205" s="62">
        <v>20592000.032947201</v>
      </c>
      <c r="K205" s="62">
        <v>1250049.33</v>
      </c>
      <c r="L205" s="62" t="s">
        <v>85</v>
      </c>
      <c r="M205" s="62">
        <v>1093490.8729999999</v>
      </c>
      <c r="N205" s="62">
        <v>197007701.97299999</v>
      </c>
      <c r="O205" s="62" t="s">
        <v>85</v>
      </c>
      <c r="P205" s="62">
        <v>223126795.21700001</v>
      </c>
      <c r="Q205" s="62">
        <v>1051433.53</v>
      </c>
      <c r="R205" s="62" t="s">
        <v>1192</v>
      </c>
      <c r="S205" s="58" t="s">
        <v>100</v>
      </c>
      <c r="T205" s="58" t="s">
        <v>143</v>
      </c>
      <c r="U205" s="58" t="s">
        <v>154</v>
      </c>
      <c r="V205" s="58" t="s">
        <v>284</v>
      </c>
    </row>
    <row r="206" spans="1:22" s="56" customFormat="1" ht="15.95" customHeight="1" outlineLevel="3" x14ac:dyDescent="0.2">
      <c r="A206" s="58" t="s">
        <v>1277</v>
      </c>
      <c r="B206" s="58" t="s">
        <v>141</v>
      </c>
      <c r="C206" s="61" t="s">
        <v>263</v>
      </c>
      <c r="D206" s="59">
        <v>10227</v>
      </c>
      <c r="E206" s="59" t="s">
        <v>365</v>
      </c>
      <c r="F206" s="60" t="s">
        <v>529</v>
      </c>
      <c r="G206" s="60" t="s">
        <v>115</v>
      </c>
      <c r="H206" s="61" t="s">
        <v>92</v>
      </c>
      <c r="I206" s="62">
        <v>7000000</v>
      </c>
      <c r="J206" s="62">
        <v>7280000.0116480002</v>
      </c>
      <c r="K206" s="62">
        <v>8322300.0439999998</v>
      </c>
      <c r="L206" s="62" t="s">
        <v>85</v>
      </c>
      <c r="M206" s="62">
        <v>7280000.0120000001</v>
      </c>
      <c r="N206" s="62">
        <v>1311594004.2490001</v>
      </c>
      <c r="O206" s="62" t="s">
        <v>85</v>
      </c>
      <c r="P206" s="62">
        <v>1485483886.4790001</v>
      </c>
      <c r="Q206" s="62">
        <v>7000000</v>
      </c>
      <c r="R206" s="62" t="s">
        <v>268</v>
      </c>
      <c r="S206" s="58" t="s">
        <v>334</v>
      </c>
      <c r="T206" s="58" t="s">
        <v>143</v>
      </c>
      <c r="U206" s="58" t="s">
        <v>636</v>
      </c>
      <c r="V206" s="58" t="s">
        <v>284</v>
      </c>
    </row>
    <row r="207" spans="1:22" s="56" customFormat="1" ht="15.95" customHeight="1" outlineLevel="3" x14ac:dyDescent="0.2">
      <c r="A207" s="58" t="s">
        <v>1277</v>
      </c>
      <c r="B207" s="58" t="s">
        <v>141</v>
      </c>
      <c r="C207" s="61" t="s">
        <v>263</v>
      </c>
      <c r="D207" s="59">
        <v>10229</v>
      </c>
      <c r="E207" s="59" t="s">
        <v>142</v>
      </c>
      <c r="F207" s="60" t="s">
        <v>530</v>
      </c>
      <c r="G207" s="60" t="s">
        <v>206</v>
      </c>
      <c r="H207" s="61" t="s">
        <v>92</v>
      </c>
      <c r="I207" s="62">
        <v>3000000</v>
      </c>
      <c r="J207" s="62">
        <v>3120000.0049920003</v>
      </c>
      <c r="K207" s="62">
        <v>9773.65</v>
      </c>
      <c r="L207" s="62" t="s">
        <v>85</v>
      </c>
      <c r="M207" s="62">
        <v>8549.58</v>
      </c>
      <c r="N207" s="62">
        <v>1540326.63</v>
      </c>
      <c r="O207" s="62" t="s">
        <v>85</v>
      </c>
      <c r="P207" s="62">
        <v>1744541.666</v>
      </c>
      <c r="Q207" s="62">
        <v>8220.75</v>
      </c>
      <c r="R207" s="62" t="s">
        <v>268</v>
      </c>
      <c r="S207" s="58" t="s">
        <v>334</v>
      </c>
      <c r="T207" s="58" t="s">
        <v>143</v>
      </c>
      <c r="U207" s="58" t="s">
        <v>14</v>
      </c>
      <c r="V207" s="58" t="s">
        <v>284</v>
      </c>
    </row>
    <row r="208" spans="1:22" s="56" customFormat="1" ht="15.95" customHeight="1" outlineLevel="3" x14ac:dyDescent="0.2">
      <c r="A208" s="58" t="s">
        <v>1277</v>
      </c>
      <c r="B208" s="58" t="s">
        <v>141</v>
      </c>
      <c r="C208" s="61" t="s">
        <v>263</v>
      </c>
      <c r="D208" s="59">
        <v>10230</v>
      </c>
      <c r="E208" s="59" t="s">
        <v>366</v>
      </c>
      <c r="F208" s="60" t="s">
        <v>531</v>
      </c>
      <c r="G208" s="60" t="s">
        <v>206</v>
      </c>
      <c r="H208" s="61" t="s">
        <v>92</v>
      </c>
      <c r="I208" s="62">
        <v>8000000</v>
      </c>
      <c r="J208" s="62">
        <v>8320000.0133119998</v>
      </c>
      <c r="K208" s="62">
        <v>269616.79399999999</v>
      </c>
      <c r="L208" s="62" t="s">
        <v>85</v>
      </c>
      <c r="M208" s="62">
        <v>235849.495</v>
      </c>
      <c r="N208" s="62">
        <v>42491591.038000003</v>
      </c>
      <c r="O208" s="62" t="s">
        <v>85</v>
      </c>
      <c r="P208" s="62">
        <v>48125085.655000001</v>
      </c>
      <c r="Q208" s="62">
        <v>226778.36</v>
      </c>
      <c r="R208" s="62" t="s">
        <v>268</v>
      </c>
      <c r="S208" s="58" t="s">
        <v>334</v>
      </c>
      <c r="T208" s="58" t="s">
        <v>143</v>
      </c>
      <c r="U208" s="58" t="s">
        <v>358</v>
      </c>
      <c r="V208" s="58" t="s">
        <v>284</v>
      </c>
    </row>
    <row r="209" spans="1:22" s="56" customFormat="1" ht="15.95" customHeight="1" outlineLevel="3" x14ac:dyDescent="0.2">
      <c r="A209" s="58" t="s">
        <v>1277</v>
      </c>
      <c r="B209" s="58" t="s">
        <v>141</v>
      </c>
      <c r="C209" s="61" t="s">
        <v>263</v>
      </c>
      <c r="D209" s="59">
        <v>10231</v>
      </c>
      <c r="E209" s="59" t="s">
        <v>15</v>
      </c>
      <c r="F209" s="60" t="s">
        <v>532</v>
      </c>
      <c r="G209" s="60" t="s">
        <v>16</v>
      </c>
      <c r="H209" s="61" t="s">
        <v>92</v>
      </c>
      <c r="I209" s="62">
        <v>950000</v>
      </c>
      <c r="J209" s="62">
        <v>988000.00158080005</v>
      </c>
      <c r="K209" s="62">
        <v>1054324.3600000001</v>
      </c>
      <c r="L209" s="62" t="s">
        <v>85</v>
      </c>
      <c r="M209" s="62">
        <v>922278.85499999998</v>
      </c>
      <c r="N209" s="62">
        <v>166161458.053</v>
      </c>
      <c r="O209" s="62" t="s">
        <v>85</v>
      </c>
      <c r="P209" s="62">
        <v>188190985.69600001</v>
      </c>
      <c r="Q209" s="62">
        <v>886806.59</v>
      </c>
      <c r="R209" s="62" t="s">
        <v>268</v>
      </c>
      <c r="S209" s="58" t="s">
        <v>334</v>
      </c>
      <c r="T209" s="58" t="s">
        <v>246</v>
      </c>
      <c r="U209" s="58" t="s">
        <v>109</v>
      </c>
      <c r="V209" s="58" t="s">
        <v>284</v>
      </c>
    </row>
    <row r="210" spans="1:22" s="56" customFormat="1" ht="15.95" customHeight="1" outlineLevel="3" x14ac:dyDescent="0.2">
      <c r="A210" s="58" t="s">
        <v>1277</v>
      </c>
      <c r="B210" s="58" t="s">
        <v>141</v>
      </c>
      <c r="C210" s="61" t="s">
        <v>263</v>
      </c>
      <c r="D210" s="59">
        <v>10268</v>
      </c>
      <c r="E210" s="59" t="s">
        <v>460</v>
      </c>
      <c r="F210" s="60" t="s">
        <v>533</v>
      </c>
      <c r="G210" s="60" t="s">
        <v>670</v>
      </c>
      <c r="H210" s="61" t="s">
        <v>92</v>
      </c>
      <c r="I210" s="62">
        <v>9000000</v>
      </c>
      <c r="J210" s="62">
        <v>9360000.0149760004</v>
      </c>
      <c r="K210" s="62">
        <v>3485530.7719999999</v>
      </c>
      <c r="L210" s="62">
        <v>2098410.605</v>
      </c>
      <c r="M210" s="62">
        <v>974309.65</v>
      </c>
      <c r="N210" s="62">
        <v>549319447.48500001</v>
      </c>
      <c r="O210" s="62">
        <v>419158324.86799997</v>
      </c>
      <c r="P210" s="62">
        <v>198807868.48100001</v>
      </c>
      <c r="Q210" s="62">
        <v>936836.2</v>
      </c>
      <c r="R210" s="62" t="s">
        <v>268</v>
      </c>
      <c r="S210" s="58" t="s">
        <v>334</v>
      </c>
      <c r="T210" s="58" t="s">
        <v>143</v>
      </c>
      <c r="U210" s="58" t="s">
        <v>358</v>
      </c>
      <c r="V210" s="58" t="s">
        <v>284</v>
      </c>
    </row>
    <row r="211" spans="1:22" s="56" customFormat="1" ht="15.95" customHeight="1" outlineLevel="3" x14ac:dyDescent="0.2">
      <c r="A211" s="58" t="s">
        <v>1277</v>
      </c>
      <c r="B211" s="58" t="s">
        <v>141</v>
      </c>
      <c r="C211" s="61" t="s">
        <v>263</v>
      </c>
      <c r="D211" s="59">
        <v>10269</v>
      </c>
      <c r="E211" s="59" t="s">
        <v>484</v>
      </c>
      <c r="F211" s="60" t="s">
        <v>810</v>
      </c>
      <c r="G211" s="60" t="s">
        <v>1307</v>
      </c>
      <c r="H211" s="61" t="s">
        <v>92</v>
      </c>
      <c r="I211" s="62">
        <v>1000000</v>
      </c>
      <c r="J211" s="62">
        <v>1040000.001664</v>
      </c>
      <c r="K211" s="62">
        <v>763532.46100000001</v>
      </c>
      <c r="L211" s="62">
        <v>78337.936000000002</v>
      </c>
      <c r="M211" s="62">
        <v>593784.94299999997</v>
      </c>
      <c r="N211" s="62">
        <v>120332671.588</v>
      </c>
      <c r="O211" s="62">
        <v>14373821.727</v>
      </c>
      <c r="P211" s="62">
        <v>121161808.23800001</v>
      </c>
      <c r="Q211" s="62">
        <v>570947.06000000006</v>
      </c>
      <c r="R211" s="62" t="s">
        <v>268</v>
      </c>
      <c r="S211" s="58" t="s">
        <v>334</v>
      </c>
      <c r="T211" s="58" t="s">
        <v>143</v>
      </c>
      <c r="U211" s="58" t="s">
        <v>14</v>
      </c>
      <c r="V211" s="58" t="s">
        <v>284</v>
      </c>
    </row>
    <row r="212" spans="1:22" s="56" customFormat="1" ht="15.95" customHeight="1" outlineLevel="3" x14ac:dyDescent="0.2">
      <c r="A212" s="58" t="s">
        <v>1277</v>
      </c>
      <c r="B212" s="58" t="s">
        <v>141</v>
      </c>
      <c r="C212" s="61" t="s">
        <v>263</v>
      </c>
      <c r="D212" s="59">
        <v>200566380</v>
      </c>
      <c r="E212" s="59" t="s">
        <v>221</v>
      </c>
      <c r="F212" s="60" t="s">
        <v>534</v>
      </c>
      <c r="G212" s="60" t="s">
        <v>522</v>
      </c>
      <c r="H212" s="61" t="s">
        <v>92</v>
      </c>
      <c r="I212" s="62">
        <v>15000000</v>
      </c>
      <c r="J212" s="62">
        <v>15600000.02496</v>
      </c>
      <c r="K212" s="62">
        <v>457899.98700000002</v>
      </c>
      <c r="L212" s="62" t="s">
        <v>85</v>
      </c>
      <c r="M212" s="62">
        <v>400551.75699999998</v>
      </c>
      <c r="N212" s="62">
        <v>72165011.348000005</v>
      </c>
      <c r="O212" s="62" t="s">
        <v>85</v>
      </c>
      <c r="P212" s="62">
        <v>81732579.729000002</v>
      </c>
      <c r="Q212" s="62">
        <v>385145.92</v>
      </c>
      <c r="R212" s="62" t="s">
        <v>268</v>
      </c>
      <c r="S212" s="58" t="s">
        <v>334</v>
      </c>
      <c r="T212" s="58" t="s">
        <v>143</v>
      </c>
      <c r="U212" s="58" t="s">
        <v>636</v>
      </c>
      <c r="V212" s="58" t="s">
        <v>284</v>
      </c>
    </row>
    <row r="213" spans="1:22" s="56" customFormat="1" ht="15.95" customHeight="1" outlineLevel="3" x14ac:dyDescent="0.2">
      <c r="A213" s="58" t="s">
        <v>1277</v>
      </c>
      <c r="B213" s="58" t="s">
        <v>141</v>
      </c>
      <c r="C213" s="61" t="s">
        <v>263</v>
      </c>
      <c r="D213" s="59">
        <v>200866533</v>
      </c>
      <c r="E213" s="59" t="s">
        <v>1203</v>
      </c>
      <c r="F213" s="60" t="s">
        <v>535</v>
      </c>
      <c r="G213" s="60" t="s">
        <v>1142</v>
      </c>
      <c r="H213" s="61" t="s">
        <v>92</v>
      </c>
      <c r="I213" s="62">
        <v>14860399.4</v>
      </c>
      <c r="J213" s="62">
        <v>15454815.400727706</v>
      </c>
      <c r="K213" s="62">
        <v>6164.53</v>
      </c>
      <c r="L213" s="62" t="s">
        <v>85</v>
      </c>
      <c r="M213" s="62">
        <v>5392.473</v>
      </c>
      <c r="N213" s="62">
        <v>971529.53200000001</v>
      </c>
      <c r="O213" s="62" t="s">
        <v>85</v>
      </c>
      <c r="P213" s="62">
        <v>1100333.9909999999</v>
      </c>
      <c r="Q213" s="62">
        <v>5185.07</v>
      </c>
      <c r="R213" s="62" t="s">
        <v>268</v>
      </c>
      <c r="S213" s="58" t="s">
        <v>334</v>
      </c>
      <c r="T213" s="58" t="s">
        <v>94</v>
      </c>
      <c r="U213" s="58" t="s">
        <v>155</v>
      </c>
      <c r="V213" s="58" t="s">
        <v>284</v>
      </c>
    </row>
    <row r="214" spans="1:22" s="56" customFormat="1" ht="15.95" customHeight="1" outlineLevel="3" x14ac:dyDescent="0.2">
      <c r="A214" s="58" t="s">
        <v>1277</v>
      </c>
      <c r="B214" s="58" t="s">
        <v>141</v>
      </c>
      <c r="C214" s="61" t="s">
        <v>263</v>
      </c>
      <c r="D214" s="59">
        <v>200870261</v>
      </c>
      <c r="E214" s="59" t="s">
        <v>461</v>
      </c>
      <c r="F214" s="60" t="s">
        <v>518</v>
      </c>
      <c r="G214" s="60" t="s">
        <v>1482</v>
      </c>
      <c r="H214" s="61" t="s">
        <v>92</v>
      </c>
      <c r="I214" s="62">
        <v>1000000</v>
      </c>
      <c r="J214" s="62">
        <v>1040000.001664</v>
      </c>
      <c r="K214" s="62">
        <v>45771.925000000003</v>
      </c>
      <c r="L214" s="62">
        <v>45196.5</v>
      </c>
      <c r="M214" s="62">
        <v>456.74700000000001</v>
      </c>
      <c r="N214" s="62">
        <v>7213652.727</v>
      </c>
      <c r="O214" s="62">
        <v>7333129.9060000004</v>
      </c>
      <c r="P214" s="62">
        <v>93199.259000000005</v>
      </c>
      <c r="Q214" s="62">
        <v>439.18</v>
      </c>
      <c r="R214" s="62" t="s">
        <v>268</v>
      </c>
      <c r="S214" s="58" t="s">
        <v>334</v>
      </c>
      <c r="T214" s="58" t="s">
        <v>97</v>
      </c>
      <c r="U214" s="58" t="s">
        <v>462</v>
      </c>
      <c r="V214" s="58" t="s">
        <v>284</v>
      </c>
    </row>
    <row r="215" spans="1:22" s="56" customFormat="1" ht="15.95" customHeight="1" outlineLevel="3" x14ac:dyDescent="0.2">
      <c r="A215" s="58" t="s">
        <v>1277</v>
      </c>
      <c r="B215" s="58" t="s">
        <v>141</v>
      </c>
      <c r="C215" s="61" t="s">
        <v>263</v>
      </c>
      <c r="D215" s="59">
        <v>200966150</v>
      </c>
      <c r="E215" s="59" t="s">
        <v>367</v>
      </c>
      <c r="F215" s="60" t="s">
        <v>536</v>
      </c>
      <c r="G215" s="60" t="s">
        <v>1073</v>
      </c>
      <c r="H215" s="61" t="s">
        <v>92</v>
      </c>
      <c r="I215" s="62">
        <v>8000000</v>
      </c>
      <c r="J215" s="62">
        <v>8320000.0133119998</v>
      </c>
      <c r="K215" s="62">
        <v>7133.4</v>
      </c>
      <c r="L215" s="62" t="s">
        <v>85</v>
      </c>
      <c r="M215" s="62">
        <v>6240</v>
      </c>
      <c r="N215" s="62">
        <v>1124223.432</v>
      </c>
      <c r="O215" s="62" t="s">
        <v>85</v>
      </c>
      <c r="P215" s="62">
        <v>1273271.9029999999</v>
      </c>
      <c r="Q215" s="62">
        <v>6000</v>
      </c>
      <c r="R215" s="62" t="s">
        <v>268</v>
      </c>
      <c r="S215" s="58" t="s">
        <v>334</v>
      </c>
      <c r="T215" s="58" t="s">
        <v>143</v>
      </c>
      <c r="U215" s="58" t="s">
        <v>447</v>
      </c>
      <c r="V215" s="58" t="s">
        <v>284</v>
      </c>
    </row>
    <row r="216" spans="1:22" s="56" customFormat="1" ht="15.95" customHeight="1" outlineLevel="3" x14ac:dyDescent="0.2">
      <c r="A216" s="58" t="s">
        <v>1277</v>
      </c>
      <c r="B216" s="58" t="s">
        <v>141</v>
      </c>
      <c r="C216" s="61" t="s">
        <v>263</v>
      </c>
      <c r="D216" s="59">
        <v>201067099</v>
      </c>
      <c r="E216" s="59" t="s">
        <v>368</v>
      </c>
      <c r="F216" s="60" t="s">
        <v>536</v>
      </c>
      <c r="G216" s="60" t="s">
        <v>1073</v>
      </c>
      <c r="H216" s="61" t="s">
        <v>92</v>
      </c>
      <c r="I216" s="62">
        <v>4000000</v>
      </c>
      <c r="J216" s="62">
        <v>4160000.0066559999</v>
      </c>
      <c r="K216" s="62">
        <v>47556.023999999998</v>
      </c>
      <c r="L216" s="62" t="s">
        <v>85</v>
      </c>
      <c r="M216" s="62">
        <v>41600.021000000001</v>
      </c>
      <c r="N216" s="62">
        <v>7494826.6289999997</v>
      </c>
      <c r="O216" s="62" t="s">
        <v>85</v>
      </c>
      <c r="P216" s="62">
        <v>8488483.5960000008</v>
      </c>
      <c r="Q216" s="62">
        <v>40000.019999999997</v>
      </c>
      <c r="R216" s="62" t="s">
        <v>268</v>
      </c>
      <c r="S216" s="58" t="s">
        <v>334</v>
      </c>
      <c r="T216" s="58" t="s">
        <v>143</v>
      </c>
      <c r="U216" s="58" t="s">
        <v>447</v>
      </c>
      <c r="V216" s="58" t="s">
        <v>284</v>
      </c>
    </row>
    <row r="217" spans="1:22" s="56" customFormat="1" ht="15.95" customHeight="1" outlineLevel="3" x14ac:dyDescent="0.2">
      <c r="A217" s="58" t="s">
        <v>1277</v>
      </c>
      <c r="B217" s="58" t="s">
        <v>141</v>
      </c>
      <c r="C217" s="61" t="s">
        <v>263</v>
      </c>
      <c r="D217" s="59">
        <v>201366228</v>
      </c>
      <c r="E217" s="59" t="s">
        <v>1329</v>
      </c>
      <c r="F217" s="60" t="s">
        <v>1330</v>
      </c>
      <c r="G217" s="60" t="s">
        <v>1122</v>
      </c>
      <c r="H217" s="61" t="s">
        <v>92</v>
      </c>
      <c r="I217" s="62">
        <v>2600000</v>
      </c>
      <c r="J217" s="62">
        <v>2704000.0043263999</v>
      </c>
      <c r="K217" s="62">
        <v>3091140.0159999998</v>
      </c>
      <c r="L217" s="62">
        <v>27610.42</v>
      </c>
      <c r="M217" s="62">
        <v>2679819.0890000002</v>
      </c>
      <c r="N217" s="62">
        <v>487163487.292</v>
      </c>
      <c r="O217" s="62">
        <v>4479789.3509999998</v>
      </c>
      <c r="P217" s="62">
        <v>546817042.46599996</v>
      </c>
      <c r="Q217" s="62">
        <v>2576749.12</v>
      </c>
      <c r="R217" s="62" t="s">
        <v>268</v>
      </c>
      <c r="S217" s="58" t="s">
        <v>334</v>
      </c>
      <c r="T217" s="58" t="s">
        <v>143</v>
      </c>
      <c r="U217" s="58" t="s">
        <v>681</v>
      </c>
      <c r="V217" s="58" t="s">
        <v>284</v>
      </c>
    </row>
    <row r="218" spans="1:22" s="56" customFormat="1" ht="15.95" customHeight="1" outlineLevel="3" x14ac:dyDescent="0.2">
      <c r="A218" s="58" t="s">
        <v>1277</v>
      </c>
      <c r="B218" s="58" t="s">
        <v>141</v>
      </c>
      <c r="C218" s="61" t="s">
        <v>263</v>
      </c>
      <c r="D218" s="59">
        <v>201367408</v>
      </c>
      <c r="E218" s="59" t="s">
        <v>463</v>
      </c>
      <c r="F218" s="60" t="s">
        <v>537</v>
      </c>
      <c r="G218" s="60" t="s">
        <v>119</v>
      </c>
      <c r="H218" s="61" t="s">
        <v>92</v>
      </c>
      <c r="I218" s="62">
        <v>2500000</v>
      </c>
      <c r="J218" s="62">
        <v>2600000.00416</v>
      </c>
      <c r="K218" s="62">
        <v>1731058.7390000001</v>
      </c>
      <c r="L218" s="62" t="s">
        <v>85</v>
      </c>
      <c r="M218" s="62">
        <v>1514257.7860000001</v>
      </c>
      <c r="N218" s="62">
        <v>272814756.921</v>
      </c>
      <c r="O218" s="62" t="s">
        <v>85</v>
      </c>
      <c r="P218" s="62">
        <v>308984277.213</v>
      </c>
      <c r="Q218" s="62">
        <v>1456017.1</v>
      </c>
      <c r="R218" s="62" t="s">
        <v>268</v>
      </c>
      <c r="S218" s="58" t="s">
        <v>334</v>
      </c>
      <c r="T218" s="58" t="s">
        <v>143</v>
      </c>
      <c r="U218" s="58" t="s">
        <v>447</v>
      </c>
      <c r="V218" s="58" t="s">
        <v>284</v>
      </c>
    </row>
    <row r="219" spans="1:22" s="56" customFormat="1" ht="15.95" customHeight="1" outlineLevel="3" x14ac:dyDescent="0.2">
      <c r="A219" s="58" t="s">
        <v>1277</v>
      </c>
      <c r="B219" s="58" t="s">
        <v>141</v>
      </c>
      <c r="C219" s="61" t="s">
        <v>263</v>
      </c>
      <c r="D219" s="59">
        <v>201567486</v>
      </c>
      <c r="E219" s="59" t="s">
        <v>1204</v>
      </c>
      <c r="F219" s="60" t="s">
        <v>1205</v>
      </c>
      <c r="G219" s="60" t="s">
        <v>1307</v>
      </c>
      <c r="H219" s="61" t="s">
        <v>92</v>
      </c>
      <c r="I219" s="62">
        <v>10000000</v>
      </c>
      <c r="J219" s="62">
        <v>10400000.01664</v>
      </c>
      <c r="K219" s="62">
        <v>4751278.3739999998</v>
      </c>
      <c r="L219" s="62">
        <v>1332646.246</v>
      </c>
      <c r="M219" s="62">
        <v>2934773.977</v>
      </c>
      <c r="N219" s="62">
        <v>748801196.11300004</v>
      </c>
      <c r="O219" s="62">
        <v>238429814.708</v>
      </c>
      <c r="P219" s="62">
        <v>598840583.22300005</v>
      </c>
      <c r="Q219" s="62">
        <v>2821898.05</v>
      </c>
      <c r="R219" s="62" t="s">
        <v>268</v>
      </c>
      <c r="S219" s="58" t="s">
        <v>334</v>
      </c>
      <c r="T219" s="58" t="s">
        <v>94</v>
      </c>
      <c r="U219" s="58" t="s">
        <v>155</v>
      </c>
      <c r="V219" s="58" t="s">
        <v>284</v>
      </c>
    </row>
    <row r="220" spans="1:22" s="56" customFormat="1" ht="15.95" customHeight="1" outlineLevel="3" x14ac:dyDescent="0.2">
      <c r="A220" s="58" t="s">
        <v>1277</v>
      </c>
      <c r="B220" s="58" t="s">
        <v>141</v>
      </c>
      <c r="C220" s="61" t="s">
        <v>263</v>
      </c>
      <c r="D220" s="59" t="s">
        <v>369</v>
      </c>
      <c r="E220" s="59" t="s">
        <v>370</v>
      </c>
      <c r="F220" s="60" t="s">
        <v>538</v>
      </c>
      <c r="G220" s="60" t="s">
        <v>115</v>
      </c>
      <c r="H220" s="61" t="s">
        <v>92</v>
      </c>
      <c r="I220" s="62">
        <v>4600000</v>
      </c>
      <c r="J220" s="62">
        <v>4784000.0076544005</v>
      </c>
      <c r="K220" s="62">
        <v>4275773.0609999998</v>
      </c>
      <c r="L220" s="62" t="s">
        <v>85</v>
      </c>
      <c r="M220" s="62">
        <v>3740267.446</v>
      </c>
      <c r="N220" s="62">
        <v>673861586.34500003</v>
      </c>
      <c r="O220" s="62" t="s">
        <v>85</v>
      </c>
      <c r="P220" s="62">
        <v>763201512.80799997</v>
      </c>
      <c r="Q220" s="62">
        <v>3596411</v>
      </c>
      <c r="R220" s="62" t="s">
        <v>268</v>
      </c>
      <c r="S220" s="58" t="s">
        <v>334</v>
      </c>
      <c r="T220" s="58" t="s">
        <v>96</v>
      </c>
      <c r="U220" s="58" t="s">
        <v>358</v>
      </c>
      <c r="V220" s="58" t="s">
        <v>284</v>
      </c>
    </row>
    <row r="221" spans="1:22" s="56" customFormat="1" ht="15.95" customHeight="1" outlineLevel="3" x14ac:dyDescent="0.2">
      <c r="A221" s="58" t="s">
        <v>1277</v>
      </c>
      <c r="B221" s="58" t="s">
        <v>141</v>
      </c>
      <c r="C221" s="61" t="s">
        <v>263</v>
      </c>
      <c r="D221" s="59" t="s">
        <v>753</v>
      </c>
      <c r="E221" s="59" t="s">
        <v>754</v>
      </c>
      <c r="F221" s="60" t="s">
        <v>440</v>
      </c>
      <c r="G221" s="60" t="s">
        <v>1307</v>
      </c>
      <c r="H221" s="61" t="s">
        <v>92</v>
      </c>
      <c r="I221" s="62">
        <v>10000000</v>
      </c>
      <c r="J221" s="62">
        <v>10400000.01664</v>
      </c>
      <c r="K221" s="62">
        <v>6970715.716</v>
      </c>
      <c r="L221" s="62">
        <v>903590.24899999995</v>
      </c>
      <c r="M221" s="62">
        <v>5246976.642</v>
      </c>
      <c r="N221" s="62">
        <v>1098584392.618</v>
      </c>
      <c r="O221" s="62">
        <v>169209167.59799999</v>
      </c>
      <c r="P221" s="62">
        <v>1070645500.267</v>
      </c>
      <c r="Q221" s="62">
        <v>5045169.84</v>
      </c>
      <c r="R221" s="62" t="s">
        <v>268</v>
      </c>
      <c r="S221" s="58" t="s">
        <v>334</v>
      </c>
      <c r="T221" s="58" t="s">
        <v>94</v>
      </c>
      <c r="U221" s="58" t="s">
        <v>358</v>
      </c>
      <c r="V221" s="58" t="s">
        <v>284</v>
      </c>
    </row>
    <row r="222" spans="1:22" s="56" customFormat="1" ht="15.95" customHeight="1" outlineLevel="3" x14ac:dyDescent="0.2">
      <c r="A222" s="58" t="s">
        <v>1277</v>
      </c>
      <c r="B222" s="58" t="s">
        <v>141</v>
      </c>
      <c r="C222" s="61" t="s">
        <v>263</v>
      </c>
      <c r="D222" s="59" t="s">
        <v>755</v>
      </c>
      <c r="E222" s="59" t="s">
        <v>756</v>
      </c>
      <c r="F222" s="60" t="s">
        <v>440</v>
      </c>
      <c r="G222" s="60" t="s">
        <v>1035</v>
      </c>
      <c r="H222" s="61" t="s">
        <v>92</v>
      </c>
      <c r="I222" s="62">
        <v>10000000</v>
      </c>
      <c r="J222" s="62">
        <v>10400000.01664</v>
      </c>
      <c r="K222" s="62">
        <v>617029.473</v>
      </c>
      <c r="L222" s="62">
        <v>75949.86</v>
      </c>
      <c r="M222" s="62">
        <v>470990.25</v>
      </c>
      <c r="N222" s="62">
        <v>97243809.185000002</v>
      </c>
      <c r="O222" s="62">
        <v>13164912.179</v>
      </c>
      <c r="P222" s="62">
        <v>96105553.085999995</v>
      </c>
      <c r="Q222" s="62">
        <v>452875.24</v>
      </c>
      <c r="R222" s="62" t="s">
        <v>268</v>
      </c>
      <c r="S222" s="58" t="s">
        <v>334</v>
      </c>
      <c r="T222" s="58" t="s">
        <v>1332</v>
      </c>
      <c r="U222" s="58" t="s">
        <v>757</v>
      </c>
      <c r="V222" s="58" t="s">
        <v>284</v>
      </c>
    </row>
    <row r="223" spans="1:22" s="56" customFormat="1" ht="15.95" customHeight="1" outlineLevel="3" x14ac:dyDescent="0.2">
      <c r="A223" s="58" t="s">
        <v>1277</v>
      </c>
      <c r="B223" s="58" t="s">
        <v>141</v>
      </c>
      <c r="C223" s="61" t="s">
        <v>263</v>
      </c>
      <c r="D223" s="59" t="s">
        <v>1333</v>
      </c>
      <c r="E223" s="59" t="s">
        <v>1334</v>
      </c>
      <c r="F223" s="60" t="s">
        <v>1330</v>
      </c>
      <c r="G223" s="60" t="s">
        <v>1331</v>
      </c>
      <c r="H223" s="61" t="s">
        <v>92</v>
      </c>
      <c r="I223" s="62">
        <v>9400000</v>
      </c>
      <c r="J223" s="62">
        <v>9776000.0156415999</v>
      </c>
      <c r="K223" s="62">
        <v>11175660.059</v>
      </c>
      <c r="L223" s="62">
        <v>139424.31200000001</v>
      </c>
      <c r="M223" s="62">
        <v>9653155.3509999998</v>
      </c>
      <c r="N223" s="62">
        <v>1761283377.1340001</v>
      </c>
      <c r="O223" s="62">
        <v>22903133.609999999</v>
      </c>
      <c r="P223" s="62">
        <v>1969726195.6210001</v>
      </c>
      <c r="Q223" s="62">
        <v>9281880.1300000008</v>
      </c>
      <c r="R223" s="62" t="s">
        <v>268</v>
      </c>
      <c r="S223" s="58" t="s">
        <v>334</v>
      </c>
      <c r="T223" s="58" t="s">
        <v>143</v>
      </c>
      <c r="U223" s="58" t="s">
        <v>358</v>
      </c>
      <c r="V223" s="58" t="s">
        <v>284</v>
      </c>
    </row>
    <row r="224" spans="1:22" s="56" customFormat="1" ht="15.95" customHeight="1" outlineLevel="3" x14ac:dyDescent="0.2">
      <c r="A224" s="58" t="s">
        <v>1277</v>
      </c>
      <c r="B224" s="58" t="s">
        <v>141</v>
      </c>
      <c r="C224" s="61" t="s">
        <v>263</v>
      </c>
      <c r="D224" s="59" t="s">
        <v>1483</v>
      </c>
      <c r="E224" s="59" t="s">
        <v>1484</v>
      </c>
      <c r="F224" s="60" t="s">
        <v>1485</v>
      </c>
      <c r="G224" s="60" t="s">
        <v>1122</v>
      </c>
      <c r="H224" s="61" t="s">
        <v>92</v>
      </c>
      <c r="I224" s="62">
        <v>5500000</v>
      </c>
      <c r="J224" s="62">
        <v>5720000.0091519998</v>
      </c>
      <c r="K224" s="62">
        <v>6413960.977</v>
      </c>
      <c r="L224" s="62">
        <v>530314.03899999999</v>
      </c>
      <c r="M224" s="62">
        <v>5128013.8710000003</v>
      </c>
      <c r="N224" s="62">
        <v>1010839877.957</v>
      </c>
      <c r="O224" s="62">
        <v>93131631.015000001</v>
      </c>
      <c r="P224" s="62">
        <v>1046371148.659</v>
      </c>
      <c r="Q224" s="62">
        <v>4930782.5599999996</v>
      </c>
      <c r="R224" s="62" t="s">
        <v>268</v>
      </c>
      <c r="S224" s="58" t="s">
        <v>334</v>
      </c>
      <c r="T224" s="58" t="s">
        <v>95</v>
      </c>
      <c r="U224" s="58" t="s">
        <v>358</v>
      </c>
      <c r="V224" s="58" t="s">
        <v>284</v>
      </c>
    </row>
    <row r="225" spans="1:22" s="56" customFormat="1" ht="15.95" customHeight="1" outlineLevel="3" x14ac:dyDescent="0.2">
      <c r="A225" s="58" t="s">
        <v>1277</v>
      </c>
      <c r="B225" s="58" t="s">
        <v>141</v>
      </c>
      <c r="C225" s="61" t="s">
        <v>263</v>
      </c>
      <c r="D225" s="59" t="s">
        <v>1486</v>
      </c>
      <c r="E225" s="59" t="s">
        <v>1487</v>
      </c>
      <c r="F225" s="60" t="s">
        <v>1354</v>
      </c>
      <c r="G225" s="60" t="s">
        <v>1488</v>
      </c>
      <c r="H225" s="61" t="s">
        <v>92</v>
      </c>
      <c r="I225" s="62">
        <v>12500000</v>
      </c>
      <c r="J225" s="62">
        <v>13000000.0208</v>
      </c>
      <c r="K225" s="62">
        <v>14861250.079</v>
      </c>
      <c r="L225" s="62">
        <v>309855.245</v>
      </c>
      <c r="M225" s="62">
        <v>12692254.868000001</v>
      </c>
      <c r="N225" s="62">
        <v>2342132150.4439998</v>
      </c>
      <c r="O225" s="62">
        <v>62487081.254000001</v>
      </c>
      <c r="P225" s="62">
        <v>2589854403.8169999</v>
      </c>
      <c r="Q225" s="62">
        <v>12204091.199999999</v>
      </c>
      <c r="R225" s="62" t="s">
        <v>268</v>
      </c>
      <c r="S225" s="58" t="s">
        <v>334</v>
      </c>
      <c r="T225" s="58" t="s">
        <v>246</v>
      </c>
      <c r="U225" s="58" t="s">
        <v>120</v>
      </c>
      <c r="V225" s="58" t="s">
        <v>284</v>
      </c>
    </row>
    <row r="226" spans="1:22" s="56" customFormat="1" ht="15.95" customHeight="1" outlineLevel="3" x14ac:dyDescent="0.2">
      <c r="A226" s="58" t="s">
        <v>1277</v>
      </c>
      <c r="B226" s="58" t="s">
        <v>141</v>
      </c>
      <c r="C226" s="61" t="s">
        <v>263</v>
      </c>
      <c r="D226" s="59" t="s">
        <v>1074</v>
      </c>
      <c r="E226" s="59" t="s">
        <v>1075</v>
      </c>
      <c r="F226" s="60" t="s">
        <v>1076</v>
      </c>
      <c r="G226" s="60" t="s">
        <v>1430</v>
      </c>
      <c r="H226" s="61" t="s">
        <v>92</v>
      </c>
      <c r="I226" s="62">
        <v>1000000</v>
      </c>
      <c r="J226" s="62">
        <v>1040000.001664</v>
      </c>
      <c r="K226" s="62">
        <v>959854.29500000004</v>
      </c>
      <c r="L226" s="62">
        <v>35525.324000000001</v>
      </c>
      <c r="M226" s="62">
        <v>808013.67</v>
      </c>
      <c r="N226" s="62">
        <v>151272981.15700001</v>
      </c>
      <c r="O226" s="62">
        <v>6053519.9450000003</v>
      </c>
      <c r="P226" s="62">
        <v>164875176.51899999</v>
      </c>
      <c r="Q226" s="62">
        <v>776936.22</v>
      </c>
      <c r="R226" s="62" t="s">
        <v>268</v>
      </c>
      <c r="S226" s="58" t="s">
        <v>334</v>
      </c>
      <c r="T226" s="58" t="s">
        <v>1420</v>
      </c>
      <c r="U226" s="58" t="s">
        <v>1077</v>
      </c>
      <c r="V226" s="58" t="s">
        <v>284</v>
      </c>
    </row>
    <row r="227" spans="1:22" s="56" customFormat="1" ht="15.95" customHeight="1" outlineLevel="3" x14ac:dyDescent="0.2">
      <c r="A227" s="58" t="s">
        <v>1277</v>
      </c>
      <c r="B227" s="58" t="s">
        <v>141</v>
      </c>
      <c r="C227" s="61" t="s">
        <v>263</v>
      </c>
      <c r="D227" s="59" t="s">
        <v>231</v>
      </c>
      <c r="E227" s="59" t="s">
        <v>232</v>
      </c>
      <c r="F227" s="60" t="s">
        <v>539</v>
      </c>
      <c r="G227" s="60" t="s">
        <v>670</v>
      </c>
      <c r="H227" s="61" t="s">
        <v>92</v>
      </c>
      <c r="I227" s="62">
        <v>10000000</v>
      </c>
      <c r="J227" s="62">
        <v>10400000.01664</v>
      </c>
      <c r="K227" s="62">
        <v>3596384.1060000001</v>
      </c>
      <c r="L227" s="62">
        <v>492965.56800000003</v>
      </c>
      <c r="M227" s="62">
        <v>2691213.6830000002</v>
      </c>
      <c r="N227" s="62">
        <v>566789926.46399999</v>
      </c>
      <c r="O227" s="62">
        <v>88276810.952000007</v>
      </c>
      <c r="P227" s="62">
        <v>549142109.11199999</v>
      </c>
      <c r="Q227" s="62">
        <v>2587705.46</v>
      </c>
      <c r="R227" s="62" t="s">
        <v>268</v>
      </c>
      <c r="S227" s="58" t="s">
        <v>334</v>
      </c>
      <c r="T227" s="58" t="s">
        <v>246</v>
      </c>
      <c r="U227" s="58" t="s">
        <v>155</v>
      </c>
      <c r="V227" s="58" t="s">
        <v>284</v>
      </c>
    </row>
    <row r="228" spans="1:22" s="56" customFormat="1" ht="15.95" customHeight="1" outlineLevel="3" x14ac:dyDescent="0.2">
      <c r="A228" s="58" t="s">
        <v>1277</v>
      </c>
      <c r="B228" s="58" t="s">
        <v>141</v>
      </c>
      <c r="C228" s="61" t="s">
        <v>263</v>
      </c>
      <c r="D228" s="59" t="s">
        <v>694</v>
      </c>
      <c r="E228" s="59" t="s">
        <v>1206</v>
      </c>
      <c r="F228" s="60" t="s">
        <v>695</v>
      </c>
      <c r="G228" s="60" t="s">
        <v>902</v>
      </c>
      <c r="H228" s="61" t="s">
        <v>92</v>
      </c>
      <c r="I228" s="62">
        <v>8000000</v>
      </c>
      <c r="J228" s="62">
        <v>8320000.0133119998</v>
      </c>
      <c r="K228" s="62">
        <v>1789444.311</v>
      </c>
      <c r="L228" s="62">
        <v>245437.4</v>
      </c>
      <c r="M228" s="62">
        <v>1343723.443</v>
      </c>
      <c r="N228" s="62">
        <v>282016319.60600001</v>
      </c>
      <c r="O228" s="62">
        <v>42009118.545999996</v>
      </c>
      <c r="P228" s="62">
        <v>274186747.14200002</v>
      </c>
      <c r="Q228" s="62">
        <v>1292041.77</v>
      </c>
      <c r="R228" s="62" t="s">
        <v>268</v>
      </c>
      <c r="S228" s="58" t="s">
        <v>100</v>
      </c>
      <c r="T228" s="58" t="s">
        <v>143</v>
      </c>
      <c r="U228" s="58" t="s">
        <v>154</v>
      </c>
      <c r="V228" s="58" t="s">
        <v>284</v>
      </c>
    </row>
    <row r="229" spans="1:22" s="56" customFormat="1" ht="15.95" customHeight="1" outlineLevel="3" x14ac:dyDescent="0.2">
      <c r="A229" s="58" t="s">
        <v>1277</v>
      </c>
      <c r="B229" s="58" t="s">
        <v>141</v>
      </c>
      <c r="C229" s="61" t="s">
        <v>263</v>
      </c>
      <c r="D229" s="59" t="s">
        <v>811</v>
      </c>
      <c r="E229" s="59" t="s">
        <v>812</v>
      </c>
      <c r="F229" s="60" t="s">
        <v>803</v>
      </c>
      <c r="G229" s="60" t="s">
        <v>946</v>
      </c>
      <c r="H229" s="61" t="s">
        <v>92</v>
      </c>
      <c r="I229" s="62">
        <v>6000000</v>
      </c>
      <c r="J229" s="62">
        <v>6240000.0099840006</v>
      </c>
      <c r="K229" s="62">
        <v>6805109.733</v>
      </c>
      <c r="L229" s="62" t="s">
        <v>85</v>
      </c>
      <c r="M229" s="62">
        <v>5952825.3820000002</v>
      </c>
      <c r="N229" s="62">
        <v>1072484899.211</v>
      </c>
      <c r="O229" s="62" t="s">
        <v>85</v>
      </c>
      <c r="P229" s="62">
        <v>1214673924.3310001</v>
      </c>
      <c r="Q229" s="62">
        <v>5723870.5499999998</v>
      </c>
      <c r="R229" s="62" t="s">
        <v>268</v>
      </c>
      <c r="S229" s="58" t="s">
        <v>334</v>
      </c>
      <c r="T229" s="58" t="s">
        <v>1195</v>
      </c>
      <c r="U229" s="58" t="s">
        <v>87</v>
      </c>
      <c r="V229" s="58" t="s">
        <v>284</v>
      </c>
    </row>
    <row r="230" spans="1:22" s="56" customFormat="1" ht="15.95" customHeight="1" outlineLevel="3" x14ac:dyDescent="0.2">
      <c r="A230" s="58" t="s">
        <v>1277</v>
      </c>
      <c r="B230" s="58" t="s">
        <v>141</v>
      </c>
      <c r="C230" s="61" t="s">
        <v>263</v>
      </c>
      <c r="D230" s="59" t="s">
        <v>813</v>
      </c>
      <c r="E230" s="59" t="s">
        <v>814</v>
      </c>
      <c r="F230" s="60" t="s">
        <v>815</v>
      </c>
      <c r="G230" s="60" t="s">
        <v>1489</v>
      </c>
      <c r="H230" s="61" t="s">
        <v>92</v>
      </c>
      <c r="I230" s="62">
        <v>7500000</v>
      </c>
      <c r="J230" s="62">
        <v>7800000.01248</v>
      </c>
      <c r="K230" s="62">
        <v>1986040.7919999999</v>
      </c>
      <c r="L230" s="62" t="s">
        <v>85</v>
      </c>
      <c r="M230" s="62">
        <v>1737305.422</v>
      </c>
      <c r="N230" s="62">
        <v>312999913.64999998</v>
      </c>
      <c r="O230" s="62" t="s">
        <v>85</v>
      </c>
      <c r="P230" s="62">
        <v>354497143.69700003</v>
      </c>
      <c r="Q230" s="62">
        <v>1670485.98</v>
      </c>
      <c r="R230" s="62" t="s">
        <v>268</v>
      </c>
      <c r="S230" s="58" t="s">
        <v>334</v>
      </c>
      <c r="T230" s="58" t="s">
        <v>244</v>
      </c>
      <c r="U230" s="58" t="s">
        <v>222</v>
      </c>
      <c r="V230" s="58" t="s">
        <v>284</v>
      </c>
    </row>
    <row r="231" spans="1:22" s="56" customFormat="1" ht="15.95" customHeight="1" outlineLevel="3" x14ac:dyDescent="0.2">
      <c r="A231" s="58" t="s">
        <v>1277</v>
      </c>
      <c r="B231" s="58" t="s">
        <v>141</v>
      </c>
      <c r="C231" s="61" t="s">
        <v>263</v>
      </c>
      <c r="D231" s="59" t="s">
        <v>816</v>
      </c>
      <c r="E231" s="59" t="s">
        <v>817</v>
      </c>
      <c r="F231" s="60" t="s">
        <v>815</v>
      </c>
      <c r="G231" s="60" t="s">
        <v>737</v>
      </c>
      <c r="H231" s="61" t="s">
        <v>92</v>
      </c>
      <c r="I231" s="62">
        <v>7500000</v>
      </c>
      <c r="J231" s="62">
        <v>7800000.01248</v>
      </c>
      <c r="K231" s="62">
        <v>88749.293000000005</v>
      </c>
      <c r="L231" s="62" t="s">
        <v>85</v>
      </c>
      <c r="M231" s="62">
        <v>77634.17</v>
      </c>
      <c r="N231" s="62">
        <v>13986883.43</v>
      </c>
      <c r="O231" s="62" t="s">
        <v>85</v>
      </c>
      <c r="P231" s="62">
        <v>15841251.096000001</v>
      </c>
      <c r="Q231" s="62">
        <v>74648.240000000005</v>
      </c>
      <c r="R231" s="62" t="s">
        <v>268</v>
      </c>
      <c r="S231" s="58" t="s">
        <v>334</v>
      </c>
      <c r="T231" s="58" t="s">
        <v>143</v>
      </c>
      <c r="U231" s="58" t="s">
        <v>818</v>
      </c>
      <c r="V231" s="58" t="s">
        <v>284</v>
      </c>
    </row>
    <row r="232" spans="1:22" s="56" customFormat="1" ht="15.95" customHeight="1" outlineLevel="3" x14ac:dyDescent="0.2">
      <c r="A232" s="58" t="s">
        <v>1277</v>
      </c>
      <c r="B232" s="58" t="s">
        <v>141</v>
      </c>
      <c r="C232" s="61" t="s">
        <v>263</v>
      </c>
      <c r="D232" s="59" t="s">
        <v>819</v>
      </c>
      <c r="E232" s="59" t="s">
        <v>820</v>
      </c>
      <c r="F232" s="60" t="s">
        <v>815</v>
      </c>
      <c r="G232" s="60" t="s">
        <v>995</v>
      </c>
      <c r="H232" s="61" t="s">
        <v>92</v>
      </c>
      <c r="I232" s="62">
        <v>10000000</v>
      </c>
      <c r="J232" s="62">
        <v>10400000.01664</v>
      </c>
      <c r="K232" s="62">
        <v>6673188.5199999996</v>
      </c>
      <c r="L232" s="62">
        <v>3891045.4840000002</v>
      </c>
      <c r="M232" s="62">
        <v>2257630.236</v>
      </c>
      <c r="N232" s="62">
        <v>1051694123.757</v>
      </c>
      <c r="O232" s="62">
        <v>681785968.98199999</v>
      </c>
      <c r="P232" s="62">
        <v>460669413.63499999</v>
      </c>
      <c r="Q232" s="62">
        <v>2170798.2999999998</v>
      </c>
      <c r="R232" s="62" t="s">
        <v>268</v>
      </c>
      <c r="S232" s="58" t="s">
        <v>334</v>
      </c>
      <c r="T232" s="58" t="s">
        <v>143</v>
      </c>
      <c r="U232" s="58" t="s">
        <v>635</v>
      </c>
      <c r="V232" s="58" t="s">
        <v>284</v>
      </c>
    </row>
    <row r="233" spans="1:22" s="56" customFormat="1" ht="15.95" customHeight="1" outlineLevel="3" x14ac:dyDescent="0.2">
      <c r="A233" s="58" t="s">
        <v>1277</v>
      </c>
      <c r="B233" s="58" t="s">
        <v>141</v>
      </c>
      <c r="C233" s="61" t="s">
        <v>262</v>
      </c>
      <c r="D233" s="59">
        <v>200465039</v>
      </c>
      <c r="E233" s="59" t="s">
        <v>142</v>
      </c>
      <c r="F233" s="60" t="s">
        <v>530</v>
      </c>
      <c r="G233" s="60" t="s">
        <v>1048</v>
      </c>
      <c r="H233" s="61" t="s">
        <v>92</v>
      </c>
      <c r="I233" s="62">
        <v>4500000</v>
      </c>
      <c r="J233" s="62">
        <v>4680000.0074880002</v>
      </c>
      <c r="K233" s="62">
        <v>57224.847999999998</v>
      </c>
      <c r="L233" s="62" t="s">
        <v>85</v>
      </c>
      <c r="M233" s="62">
        <v>50057.904000000002</v>
      </c>
      <c r="N233" s="62">
        <v>9018632.7960000001</v>
      </c>
      <c r="O233" s="62" t="s">
        <v>85</v>
      </c>
      <c r="P233" s="62">
        <v>10214314.530999999</v>
      </c>
      <c r="Q233" s="62">
        <v>48132.6</v>
      </c>
      <c r="R233" s="62" t="s">
        <v>268</v>
      </c>
      <c r="S233" s="58" t="s">
        <v>334</v>
      </c>
      <c r="T233" s="58" t="s">
        <v>143</v>
      </c>
      <c r="U233" s="58" t="s">
        <v>14</v>
      </c>
      <c r="V233" s="58" t="s">
        <v>284</v>
      </c>
    </row>
    <row r="234" spans="1:22" s="56" customFormat="1" ht="15.95" customHeight="1" outlineLevel="3" x14ac:dyDescent="0.2">
      <c r="A234" s="58" t="s">
        <v>1277</v>
      </c>
      <c r="B234" s="58" t="s">
        <v>141</v>
      </c>
      <c r="C234" s="61" t="s">
        <v>262</v>
      </c>
      <c r="D234" s="59" t="s">
        <v>139</v>
      </c>
      <c r="E234" s="59" t="s">
        <v>140</v>
      </c>
      <c r="F234" s="60" t="s">
        <v>540</v>
      </c>
      <c r="G234" s="60" t="s">
        <v>114</v>
      </c>
      <c r="H234" s="61" t="s">
        <v>92</v>
      </c>
      <c r="I234" s="62">
        <v>41747060.159999996</v>
      </c>
      <c r="J234" s="62">
        <v>43416942.635867104</v>
      </c>
      <c r="K234" s="62">
        <v>9560321.784</v>
      </c>
      <c r="L234" s="62" t="s">
        <v>85</v>
      </c>
      <c r="M234" s="62">
        <v>8362969.6519999998</v>
      </c>
      <c r="N234" s="62">
        <v>1506706158.714</v>
      </c>
      <c r="O234" s="62" t="s">
        <v>85</v>
      </c>
      <c r="P234" s="62">
        <v>1706463824.3069999</v>
      </c>
      <c r="Q234" s="62">
        <v>8041316.96</v>
      </c>
      <c r="R234" s="62" t="s">
        <v>268</v>
      </c>
      <c r="S234" s="58" t="s">
        <v>334</v>
      </c>
      <c r="T234" s="58" t="s">
        <v>246</v>
      </c>
      <c r="U234" s="58" t="s">
        <v>105</v>
      </c>
      <c r="V234" s="58" t="s">
        <v>284</v>
      </c>
    </row>
    <row r="235" spans="1:22" s="56" customFormat="1" ht="15.95" customHeight="1" outlineLevel="3" x14ac:dyDescent="0.2">
      <c r="A235" s="58" t="s">
        <v>1277</v>
      </c>
      <c r="B235" s="58" t="s">
        <v>141</v>
      </c>
      <c r="C235" s="61" t="s">
        <v>262</v>
      </c>
      <c r="D235" s="59" t="s">
        <v>144</v>
      </c>
      <c r="E235" s="59" t="s">
        <v>145</v>
      </c>
      <c r="F235" s="60" t="s">
        <v>535</v>
      </c>
      <c r="G235" s="60" t="s">
        <v>721</v>
      </c>
      <c r="H235" s="61" t="s">
        <v>92</v>
      </c>
      <c r="I235" s="62">
        <v>16701660.859999999</v>
      </c>
      <c r="J235" s="62">
        <v>17369727.322191563</v>
      </c>
      <c r="K235" s="62">
        <v>112718.409</v>
      </c>
      <c r="L235" s="62" t="s">
        <v>85</v>
      </c>
      <c r="M235" s="62">
        <v>98601.35</v>
      </c>
      <c r="N235" s="62">
        <v>17764414.690000001</v>
      </c>
      <c r="O235" s="62" t="s">
        <v>85</v>
      </c>
      <c r="P235" s="62">
        <v>20119603.848000001</v>
      </c>
      <c r="Q235" s="62">
        <v>94808.99</v>
      </c>
      <c r="R235" s="62" t="s">
        <v>268</v>
      </c>
      <c r="S235" s="58" t="s">
        <v>334</v>
      </c>
      <c r="T235" s="58" t="s">
        <v>94</v>
      </c>
      <c r="U235" s="58" t="s">
        <v>155</v>
      </c>
      <c r="V235" s="58" t="s">
        <v>284</v>
      </c>
    </row>
    <row r="236" spans="1:22" s="56" customFormat="1" ht="15.95" customHeight="1" outlineLevel="3" x14ac:dyDescent="0.2">
      <c r="A236" s="58" t="s">
        <v>1277</v>
      </c>
      <c r="B236" s="58" t="s">
        <v>141</v>
      </c>
      <c r="C236" s="61" t="s">
        <v>262</v>
      </c>
      <c r="D236" s="59" t="s">
        <v>750</v>
      </c>
      <c r="E236" s="59" t="s">
        <v>751</v>
      </c>
      <c r="F236" s="60" t="s">
        <v>821</v>
      </c>
      <c r="G236" s="60" t="s">
        <v>670</v>
      </c>
      <c r="H236" s="61" t="s">
        <v>92</v>
      </c>
      <c r="I236" s="62">
        <v>40000000</v>
      </c>
      <c r="J236" s="62">
        <v>41600000.06656</v>
      </c>
      <c r="K236" s="62">
        <v>47214561.248000003</v>
      </c>
      <c r="L236" s="62">
        <v>5948980.199</v>
      </c>
      <c r="M236" s="62">
        <v>35805835.141000003</v>
      </c>
      <c r="N236" s="62">
        <v>7441012114.21</v>
      </c>
      <c r="O236" s="62">
        <v>1072369351.5599999</v>
      </c>
      <c r="P236" s="62">
        <v>7306180090.3879995</v>
      </c>
      <c r="Q236" s="62">
        <v>34428687.579999998</v>
      </c>
      <c r="R236" s="62" t="s">
        <v>268</v>
      </c>
      <c r="S236" s="58" t="s">
        <v>334</v>
      </c>
      <c r="T236" s="58" t="s">
        <v>246</v>
      </c>
      <c r="U236" s="58" t="s">
        <v>87</v>
      </c>
      <c r="V236" s="58" t="s">
        <v>284</v>
      </c>
    </row>
    <row r="237" spans="1:22" s="56" customFormat="1" ht="15.95" customHeight="1" outlineLevel="3" x14ac:dyDescent="0.2">
      <c r="A237" s="58" t="s">
        <v>1277</v>
      </c>
      <c r="B237" s="58" t="s">
        <v>141</v>
      </c>
      <c r="C237" s="61" t="s">
        <v>262</v>
      </c>
      <c r="D237" s="59" t="s">
        <v>1490</v>
      </c>
      <c r="E237" s="59" t="s">
        <v>1491</v>
      </c>
      <c r="F237" s="60" t="s">
        <v>1492</v>
      </c>
      <c r="G237" s="60" t="s">
        <v>737</v>
      </c>
      <c r="H237" s="61" t="s">
        <v>92</v>
      </c>
      <c r="I237" s="62">
        <v>27000000</v>
      </c>
      <c r="J237" s="62">
        <v>28080000.044927999</v>
      </c>
      <c r="K237" s="62">
        <v>32100300.170000002</v>
      </c>
      <c r="L237" s="62">
        <v>187704.473</v>
      </c>
      <c r="M237" s="62">
        <v>27907611.620999999</v>
      </c>
      <c r="N237" s="62">
        <v>5059005444.96</v>
      </c>
      <c r="O237" s="62">
        <v>33505253.831</v>
      </c>
      <c r="P237" s="62">
        <v>5694547706.9049997</v>
      </c>
      <c r="Q237" s="62">
        <v>26834241.899999999</v>
      </c>
      <c r="R237" s="62" t="s">
        <v>268</v>
      </c>
      <c r="S237" s="58" t="s">
        <v>334</v>
      </c>
      <c r="T237" s="58" t="s">
        <v>246</v>
      </c>
      <c r="U237" s="58" t="s">
        <v>40</v>
      </c>
      <c r="V237" s="58" t="s">
        <v>284</v>
      </c>
    </row>
    <row r="238" spans="1:22" s="56" customFormat="1" ht="15.95" customHeight="1" outlineLevel="3" x14ac:dyDescent="0.2">
      <c r="A238" s="58" t="s">
        <v>1277</v>
      </c>
      <c r="B238" s="58" t="s">
        <v>141</v>
      </c>
      <c r="C238" s="61" t="s">
        <v>262</v>
      </c>
      <c r="D238" s="59" t="s">
        <v>146</v>
      </c>
      <c r="E238" s="59" t="s">
        <v>147</v>
      </c>
      <c r="F238" s="60" t="s">
        <v>541</v>
      </c>
      <c r="G238" s="60" t="s">
        <v>737</v>
      </c>
      <c r="H238" s="61" t="s">
        <v>92</v>
      </c>
      <c r="I238" s="62">
        <v>97080115.359999999</v>
      </c>
      <c r="J238" s="62">
        <v>100963320.13594131</v>
      </c>
      <c r="K238" s="62">
        <v>101112404.896</v>
      </c>
      <c r="L238" s="62">
        <v>335585.76199999999</v>
      </c>
      <c r="M238" s="62">
        <v>88151857.284999996</v>
      </c>
      <c r="N238" s="62">
        <v>15935309147.07</v>
      </c>
      <c r="O238" s="62">
        <v>56067580.990999997</v>
      </c>
      <c r="P238" s="62">
        <v>17987385075.634998</v>
      </c>
      <c r="Q238" s="62">
        <v>84761401.099999994</v>
      </c>
      <c r="R238" s="62" t="s">
        <v>268</v>
      </c>
      <c r="S238" s="58" t="s">
        <v>334</v>
      </c>
      <c r="T238" s="58" t="s">
        <v>246</v>
      </c>
      <c r="U238" s="58" t="s">
        <v>109</v>
      </c>
      <c r="V238" s="58" t="s">
        <v>284</v>
      </c>
    </row>
    <row r="239" spans="1:22" s="56" customFormat="1" ht="15.95" customHeight="1" outlineLevel="3" x14ac:dyDescent="0.2">
      <c r="A239" s="58" t="s">
        <v>1277</v>
      </c>
      <c r="B239" s="58" t="s">
        <v>141</v>
      </c>
      <c r="C239" s="61" t="s">
        <v>262</v>
      </c>
      <c r="D239" s="59" t="s">
        <v>149</v>
      </c>
      <c r="E239" s="59" t="s">
        <v>150</v>
      </c>
      <c r="F239" s="60" t="s">
        <v>542</v>
      </c>
      <c r="G239" s="60" t="s">
        <v>1438</v>
      </c>
      <c r="H239" s="61" t="s">
        <v>92</v>
      </c>
      <c r="I239" s="62">
        <v>11291104.59</v>
      </c>
      <c r="J239" s="62">
        <v>11742748.792388398</v>
      </c>
      <c r="K239" s="62">
        <v>2128257.784</v>
      </c>
      <c r="L239" s="62" t="s">
        <v>85</v>
      </c>
      <c r="M239" s="62">
        <v>1861710.898</v>
      </c>
      <c r="N239" s="62">
        <v>335413303.26800001</v>
      </c>
      <c r="O239" s="62" t="s">
        <v>85</v>
      </c>
      <c r="P239" s="62">
        <v>379882079.13499999</v>
      </c>
      <c r="Q239" s="62">
        <v>1790106.63</v>
      </c>
      <c r="R239" s="62" t="s">
        <v>268</v>
      </c>
      <c r="S239" s="58" t="s">
        <v>334</v>
      </c>
      <c r="T239" s="58" t="s">
        <v>246</v>
      </c>
      <c r="U239" s="58" t="s">
        <v>105</v>
      </c>
      <c r="V239" s="58" t="s">
        <v>284</v>
      </c>
    </row>
    <row r="240" spans="1:22" s="56" customFormat="1" ht="15.95" customHeight="1" outlineLevel="3" x14ac:dyDescent="0.2">
      <c r="A240" s="58" t="s">
        <v>1277</v>
      </c>
      <c r="B240" s="58" t="s">
        <v>141</v>
      </c>
      <c r="C240" s="61" t="s">
        <v>262</v>
      </c>
      <c r="D240" s="59" t="s">
        <v>448</v>
      </c>
      <c r="E240" s="59" t="s">
        <v>449</v>
      </c>
      <c r="F240" s="60" t="s">
        <v>543</v>
      </c>
      <c r="G240" s="60" t="s">
        <v>1331</v>
      </c>
      <c r="H240" s="61" t="s">
        <v>92</v>
      </c>
      <c r="I240" s="62">
        <v>20000000</v>
      </c>
      <c r="J240" s="62">
        <v>20800000.03328</v>
      </c>
      <c r="K240" s="62">
        <v>23373353.241</v>
      </c>
      <c r="L240" s="62" t="s">
        <v>85</v>
      </c>
      <c r="M240" s="62">
        <v>20446031.862</v>
      </c>
      <c r="N240" s="62">
        <v>3683639115.1630001</v>
      </c>
      <c r="O240" s="62" t="s">
        <v>85</v>
      </c>
      <c r="P240" s="62">
        <v>4172012476.0040002</v>
      </c>
      <c r="Q240" s="62">
        <v>19659645.989999998</v>
      </c>
      <c r="R240" s="62" t="s">
        <v>268</v>
      </c>
      <c r="S240" s="58" t="s">
        <v>334</v>
      </c>
      <c r="T240" s="58" t="s">
        <v>246</v>
      </c>
      <c r="U240" s="58" t="s">
        <v>109</v>
      </c>
      <c r="V240" s="58" t="s">
        <v>284</v>
      </c>
    </row>
    <row r="241" spans="1:22" s="184" customFormat="1" ht="15.95" customHeight="1" outlineLevel="2" x14ac:dyDescent="0.2">
      <c r="A241" s="179"/>
      <c r="B241" s="179" t="s">
        <v>81</v>
      </c>
      <c r="C241" s="180"/>
      <c r="D241" s="181"/>
      <c r="E241" s="181"/>
      <c r="F241" s="182"/>
      <c r="G241" s="182"/>
      <c r="H241" s="180"/>
      <c r="I241" s="183"/>
      <c r="J241" s="183">
        <f t="shared" ref="J241:P241" si="18">SUBTOTAL(9,J203:J240)</f>
        <v>494876989.92300326</v>
      </c>
      <c r="K241" s="183">
        <f t="shared" si="18"/>
        <v>307892248.14999998</v>
      </c>
      <c r="L241" s="183">
        <f t="shared" si="18"/>
        <v>16678579.622000001</v>
      </c>
      <c r="M241" s="183">
        <f t="shared" si="18"/>
        <v>253811822.72499999</v>
      </c>
      <c r="N241" s="183">
        <f t="shared" si="18"/>
        <v>48523800450.628998</v>
      </c>
      <c r="O241" s="183">
        <f t="shared" si="18"/>
        <v>3024738411.0229998</v>
      </c>
      <c r="P241" s="183">
        <f t="shared" si="18"/>
        <v>51790298385.759995</v>
      </c>
      <c r="Q241" s="183"/>
      <c r="R241" s="183"/>
      <c r="S241" s="179"/>
      <c r="T241" s="179"/>
      <c r="U241" s="179"/>
      <c r="V241" s="179"/>
    </row>
    <row r="242" spans="1:22" s="56" customFormat="1" ht="15.95" customHeight="1" outlineLevel="3" x14ac:dyDescent="0.2">
      <c r="A242" s="58" t="s">
        <v>1277</v>
      </c>
      <c r="B242" s="58" t="s">
        <v>151</v>
      </c>
      <c r="C242" s="61" t="s">
        <v>263</v>
      </c>
      <c r="D242" s="59" t="s">
        <v>1646</v>
      </c>
      <c r="E242" s="59" t="s">
        <v>1647</v>
      </c>
      <c r="F242" s="60" t="s">
        <v>950</v>
      </c>
      <c r="G242" s="60" t="s">
        <v>1640</v>
      </c>
      <c r="H242" s="61" t="s">
        <v>89</v>
      </c>
      <c r="I242" s="62">
        <v>966879.76</v>
      </c>
      <c r="J242" s="62">
        <v>966879.76</v>
      </c>
      <c r="K242" s="62" t="s">
        <v>85</v>
      </c>
      <c r="L242" s="62">
        <v>-285499.95</v>
      </c>
      <c r="M242" s="62">
        <v>285499.95</v>
      </c>
      <c r="N242" s="62" t="s">
        <v>85</v>
      </c>
      <c r="O242" s="62">
        <v>-46929055.748999998</v>
      </c>
      <c r="P242" s="62">
        <v>58256260.251999997</v>
      </c>
      <c r="Q242" s="62">
        <v>285499.95</v>
      </c>
      <c r="R242" s="62" t="s">
        <v>268</v>
      </c>
      <c r="S242" s="58" t="s">
        <v>334</v>
      </c>
      <c r="T242" s="58" t="s">
        <v>94</v>
      </c>
      <c r="U242" s="58" t="s">
        <v>50</v>
      </c>
      <c r="V242" s="58" t="s">
        <v>279</v>
      </c>
    </row>
    <row r="243" spans="1:22" s="56" customFormat="1" ht="15.95" customHeight="1" outlineLevel="3" x14ac:dyDescent="0.2">
      <c r="A243" s="58" t="s">
        <v>1277</v>
      </c>
      <c r="B243" s="58" t="s">
        <v>151</v>
      </c>
      <c r="C243" s="61" t="s">
        <v>263</v>
      </c>
      <c r="D243" s="59" t="s">
        <v>1136</v>
      </c>
      <c r="E243" s="59" t="s">
        <v>1137</v>
      </c>
      <c r="F243" s="60" t="s">
        <v>1138</v>
      </c>
      <c r="G243" s="60" t="s">
        <v>1640</v>
      </c>
      <c r="H243" s="61" t="s">
        <v>89</v>
      </c>
      <c r="I243" s="62">
        <v>3653385.86</v>
      </c>
      <c r="J243" s="62">
        <v>3653385.86</v>
      </c>
      <c r="K243" s="62">
        <v>-595782.15</v>
      </c>
      <c r="L243" s="62">
        <v>-595782.15</v>
      </c>
      <c r="M243" s="62" t="s">
        <v>85</v>
      </c>
      <c r="N243" s="62">
        <v>-93895232.284999996</v>
      </c>
      <c r="O243" s="62">
        <v>-97931693.967999995</v>
      </c>
      <c r="P243" s="62" t="s">
        <v>85</v>
      </c>
      <c r="Q243" s="62" t="s">
        <v>85</v>
      </c>
      <c r="R243" s="62" t="s">
        <v>268</v>
      </c>
      <c r="S243" s="58" t="s">
        <v>334</v>
      </c>
      <c r="T243" s="58" t="s">
        <v>143</v>
      </c>
      <c r="U243" s="58" t="s">
        <v>358</v>
      </c>
      <c r="V243" s="58" t="s">
        <v>279</v>
      </c>
    </row>
    <row r="244" spans="1:22" s="56" customFormat="1" ht="15.95" customHeight="1" outlineLevel="3" x14ac:dyDescent="0.2">
      <c r="A244" s="58" t="s">
        <v>1277</v>
      </c>
      <c r="B244" s="58" t="s">
        <v>151</v>
      </c>
      <c r="C244" s="61" t="s">
        <v>263</v>
      </c>
      <c r="D244" s="59" t="s">
        <v>1250</v>
      </c>
      <c r="E244" s="59" t="s">
        <v>1251</v>
      </c>
      <c r="F244" s="60" t="s">
        <v>1252</v>
      </c>
      <c r="G244" s="60" t="s">
        <v>1307</v>
      </c>
      <c r="H244" s="61" t="s">
        <v>89</v>
      </c>
      <c r="I244" s="62">
        <v>2000000</v>
      </c>
      <c r="J244" s="62">
        <v>2000000</v>
      </c>
      <c r="K244" s="62">
        <v>91797.03</v>
      </c>
      <c r="L244" s="62">
        <v>91797.03</v>
      </c>
      <c r="M244" s="62" t="s">
        <v>85</v>
      </c>
      <c r="N244" s="62">
        <v>14467206.604</v>
      </c>
      <c r="O244" s="62">
        <v>16452268</v>
      </c>
      <c r="P244" s="62" t="s">
        <v>85</v>
      </c>
      <c r="Q244" s="62" t="s">
        <v>85</v>
      </c>
      <c r="R244" s="62" t="s">
        <v>268</v>
      </c>
      <c r="S244" s="58" t="s">
        <v>334</v>
      </c>
      <c r="T244" s="58" t="s">
        <v>1466</v>
      </c>
      <c r="U244" s="58" t="s">
        <v>358</v>
      </c>
      <c r="V244" s="58" t="s">
        <v>279</v>
      </c>
    </row>
    <row r="245" spans="1:22" s="56" customFormat="1" ht="15.95" customHeight="1" outlineLevel="3" x14ac:dyDescent="0.2">
      <c r="A245" s="58" t="s">
        <v>1277</v>
      </c>
      <c r="B245" s="58" t="s">
        <v>151</v>
      </c>
      <c r="C245" s="61" t="s">
        <v>263</v>
      </c>
      <c r="D245" s="59" t="s">
        <v>1317</v>
      </c>
      <c r="E245" s="59" t="s">
        <v>1318</v>
      </c>
      <c r="F245" s="60" t="s">
        <v>1319</v>
      </c>
      <c r="G245" s="60" t="s">
        <v>1307</v>
      </c>
      <c r="H245" s="61" t="s">
        <v>89</v>
      </c>
      <c r="I245" s="62">
        <v>2990000</v>
      </c>
      <c r="J245" s="62">
        <v>2990000</v>
      </c>
      <c r="K245" s="62">
        <v>1746060</v>
      </c>
      <c r="L245" s="62">
        <v>1746060</v>
      </c>
      <c r="M245" s="62" t="s">
        <v>85</v>
      </c>
      <c r="N245" s="62">
        <v>275178954.72899997</v>
      </c>
      <c r="O245" s="62">
        <v>313378771.23900002</v>
      </c>
      <c r="P245" s="62" t="s">
        <v>85</v>
      </c>
      <c r="Q245" s="62" t="s">
        <v>85</v>
      </c>
      <c r="R245" s="62" t="s">
        <v>268</v>
      </c>
      <c r="S245" s="58" t="s">
        <v>334</v>
      </c>
      <c r="T245" s="58" t="s">
        <v>1466</v>
      </c>
      <c r="U245" s="58" t="s">
        <v>358</v>
      </c>
      <c r="V245" s="58" t="s">
        <v>279</v>
      </c>
    </row>
    <row r="246" spans="1:22" s="56" customFormat="1" ht="15.95" customHeight="1" outlineLevel="3" x14ac:dyDescent="0.2">
      <c r="A246" s="58" t="s">
        <v>1277</v>
      </c>
      <c r="B246" s="58" t="s">
        <v>151</v>
      </c>
      <c r="C246" s="61" t="s">
        <v>263</v>
      </c>
      <c r="D246" s="59" t="s">
        <v>1648</v>
      </c>
      <c r="E246" s="59" t="s">
        <v>1649</v>
      </c>
      <c r="F246" s="60" t="s">
        <v>1496</v>
      </c>
      <c r="G246" s="60" t="s">
        <v>670</v>
      </c>
      <c r="H246" s="61" t="s">
        <v>89</v>
      </c>
      <c r="I246" s="62">
        <v>8000000</v>
      </c>
      <c r="J246" s="62">
        <v>8000000</v>
      </c>
      <c r="K246" s="62">
        <v>8000000</v>
      </c>
      <c r="L246" s="62">
        <v>4700000</v>
      </c>
      <c r="M246" s="62">
        <v>3300000</v>
      </c>
      <c r="N246" s="62">
        <v>1260799536</v>
      </c>
      <c r="O246" s="62">
        <v>827747824.10800004</v>
      </c>
      <c r="P246" s="62">
        <v>673364947.46399999</v>
      </c>
      <c r="Q246" s="62">
        <v>3300000</v>
      </c>
      <c r="R246" s="62" t="s">
        <v>268</v>
      </c>
      <c r="S246" s="58" t="s">
        <v>334</v>
      </c>
      <c r="T246" s="58" t="s">
        <v>97</v>
      </c>
      <c r="U246" s="58" t="s">
        <v>358</v>
      </c>
      <c r="V246" s="58" t="s">
        <v>279</v>
      </c>
    </row>
    <row r="247" spans="1:22" s="56" customFormat="1" ht="15.95" customHeight="1" outlineLevel="3" x14ac:dyDescent="0.2">
      <c r="A247" s="58" t="s">
        <v>1277</v>
      </c>
      <c r="B247" s="58" t="s">
        <v>151</v>
      </c>
      <c r="C247" s="61" t="s">
        <v>263</v>
      </c>
      <c r="D247" s="59" t="s">
        <v>1494</v>
      </c>
      <c r="E247" s="59" t="s">
        <v>1495</v>
      </c>
      <c r="F247" s="60" t="s">
        <v>1496</v>
      </c>
      <c r="G247" s="60" t="s">
        <v>670</v>
      </c>
      <c r="H247" s="61" t="s">
        <v>89</v>
      </c>
      <c r="I247" s="62">
        <v>8000000</v>
      </c>
      <c r="J247" s="62">
        <v>8000000</v>
      </c>
      <c r="K247" s="62">
        <v>8000000</v>
      </c>
      <c r="L247" s="62" t="s">
        <v>85</v>
      </c>
      <c r="M247" s="62">
        <v>8000000</v>
      </c>
      <c r="N247" s="62">
        <v>1260799536</v>
      </c>
      <c r="O247" s="62" t="s">
        <v>85</v>
      </c>
      <c r="P247" s="62">
        <v>1632399872.6400001</v>
      </c>
      <c r="Q247" s="62">
        <v>8000000</v>
      </c>
      <c r="R247" s="62" t="s">
        <v>268</v>
      </c>
      <c r="S247" s="58" t="s">
        <v>334</v>
      </c>
      <c r="T247" s="58" t="s">
        <v>97</v>
      </c>
      <c r="U247" s="58" t="s">
        <v>358</v>
      </c>
      <c r="V247" s="58" t="s">
        <v>279</v>
      </c>
    </row>
    <row r="248" spans="1:22" s="56" customFormat="1" ht="15.95" customHeight="1" outlineLevel="3" x14ac:dyDescent="0.2">
      <c r="A248" s="58" t="s">
        <v>1277</v>
      </c>
      <c r="B248" s="58" t="s">
        <v>151</v>
      </c>
      <c r="C248" s="61" t="s">
        <v>263</v>
      </c>
      <c r="D248" s="59" t="s">
        <v>1632</v>
      </c>
      <c r="E248" s="59" t="s">
        <v>1633</v>
      </c>
      <c r="F248" s="60" t="s">
        <v>1650</v>
      </c>
      <c r="G248" s="60" t="s">
        <v>1651</v>
      </c>
      <c r="H248" s="61" t="s">
        <v>89</v>
      </c>
      <c r="I248" s="62">
        <v>29987500</v>
      </c>
      <c r="J248" s="62">
        <v>29987500</v>
      </c>
      <c r="K248" s="62" t="s">
        <v>85</v>
      </c>
      <c r="L248" s="62">
        <v>450940</v>
      </c>
      <c r="M248" s="62">
        <v>29536560</v>
      </c>
      <c r="N248" s="62" t="s">
        <v>85</v>
      </c>
      <c r="O248" s="62">
        <v>81802230</v>
      </c>
      <c r="P248" s="62">
        <v>6026934597.7779999</v>
      </c>
      <c r="Q248" s="62">
        <v>29536560</v>
      </c>
      <c r="R248" s="62" t="s">
        <v>268</v>
      </c>
      <c r="S248" s="58" t="s">
        <v>334</v>
      </c>
      <c r="T248" s="58" t="s">
        <v>96</v>
      </c>
      <c r="U248" s="58" t="s">
        <v>120</v>
      </c>
      <c r="V248" s="58" t="s">
        <v>279</v>
      </c>
    </row>
    <row r="249" spans="1:22" s="56" customFormat="1" ht="15.95" customHeight="1" outlineLevel="3" x14ac:dyDescent="0.2">
      <c r="A249" s="58" t="s">
        <v>1277</v>
      </c>
      <c r="B249" s="58" t="s">
        <v>151</v>
      </c>
      <c r="C249" s="61" t="s">
        <v>263</v>
      </c>
      <c r="D249" s="59" t="s">
        <v>1497</v>
      </c>
      <c r="E249" s="59" t="s">
        <v>1498</v>
      </c>
      <c r="F249" s="60" t="s">
        <v>1446</v>
      </c>
      <c r="G249" s="60" t="s">
        <v>1327</v>
      </c>
      <c r="H249" s="61" t="s">
        <v>89</v>
      </c>
      <c r="I249" s="62">
        <v>2000000</v>
      </c>
      <c r="J249" s="62">
        <v>2000000</v>
      </c>
      <c r="K249" s="62">
        <v>193292</v>
      </c>
      <c r="L249" s="62">
        <v>193292</v>
      </c>
      <c r="M249" s="62" t="s">
        <v>85</v>
      </c>
      <c r="N249" s="62">
        <v>30462807.989</v>
      </c>
      <c r="O249" s="62">
        <v>34386531</v>
      </c>
      <c r="P249" s="62" t="s">
        <v>85</v>
      </c>
      <c r="Q249" s="62" t="s">
        <v>85</v>
      </c>
      <c r="R249" s="62" t="s">
        <v>268</v>
      </c>
      <c r="S249" s="58" t="s">
        <v>334</v>
      </c>
      <c r="T249" s="58" t="s">
        <v>97</v>
      </c>
      <c r="U249" s="58" t="s">
        <v>50</v>
      </c>
      <c r="V249" s="58" t="s">
        <v>279</v>
      </c>
    </row>
    <row r="250" spans="1:22" s="56" customFormat="1" ht="15.95" customHeight="1" outlineLevel="3" x14ac:dyDescent="0.2">
      <c r="A250" s="58" t="s">
        <v>1277</v>
      </c>
      <c r="B250" s="58" t="s">
        <v>151</v>
      </c>
      <c r="C250" s="61" t="s">
        <v>263</v>
      </c>
      <c r="D250" s="59" t="s">
        <v>1499</v>
      </c>
      <c r="E250" s="59" t="s">
        <v>1500</v>
      </c>
      <c r="F250" s="60" t="s">
        <v>1446</v>
      </c>
      <c r="G250" s="60" t="s">
        <v>995</v>
      </c>
      <c r="H250" s="61" t="s">
        <v>89</v>
      </c>
      <c r="I250" s="62">
        <v>9400000</v>
      </c>
      <c r="J250" s="62">
        <v>9400000</v>
      </c>
      <c r="K250" s="62">
        <v>9400000</v>
      </c>
      <c r="L250" s="62">
        <v>6813671</v>
      </c>
      <c r="M250" s="62">
        <v>2586329</v>
      </c>
      <c r="N250" s="62">
        <v>1481439454.8</v>
      </c>
      <c r="O250" s="62">
        <v>1192749272</v>
      </c>
      <c r="P250" s="62">
        <v>527740391.27600002</v>
      </c>
      <c r="Q250" s="62">
        <v>2586329</v>
      </c>
      <c r="R250" s="62" t="s">
        <v>268</v>
      </c>
      <c r="S250" s="58" t="s">
        <v>334</v>
      </c>
      <c r="T250" s="58" t="s">
        <v>97</v>
      </c>
      <c r="U250" s="58" t="s">
        <v>50</v>
      </c>
      <c r="V250" s="58" t="s">
        <v>279</v>
      </c>
    </row>
    <row r="251" spans="1:22" s="56" customFormat="1" ht="15.95" customHeight="1" outlineLevel="3" x14ac:dyDescent="0.2">
      <c r="A251" s="58" t="s">
        <v>1277</v>
      </c>
      <c r="B251" s="58" t="s">
        <v>151</v>
      </c>
      <c r="C251" s="61" t="s">
        <v>263</v>
      </c>
      <c r="D251" s="59" t="s">
        <v>1501</v>
      </c>
      <c r="E251" s="59" t="s">
        <v>1502</v>
      </c>
      <c r="F251" s="60" t="s">
        <v>1446</v>
      </c>
      <c r="G251" s="60" t="s">
        <v>1327</v>
      </c>
      <c r="H251" s="61" t="s">
        <v>89</v>
      </c>
      <c r="I251" s="62">
        <v>3600000</v>
      </c>
      <c r="J251" s="62">
        <v>3600000</v>
      </c>
      <c r="K251" s="62">
        <v>3600000</v>
      </c>
      <c r="L251" s="62">
        <v>1010115</v>
      </c>
      <c r="M251" s="62">
        <v>2589885</v>
      </c>
      <c r="N251" s="62">
        <v>567359791.20000005</v>
      </c>
      <c r="O251" s="62">
        <v>170680647</v>
      </c>
      <c r="P251" s="62">
        <v>528465993.01899999</v>
      </c>
      <c r="Q251" s="62">
        <v>2589885</v>
      </c>
      <c r="R251" s="62" t="s">
        <v>268</v>
      </c>
      <c r="S251" s="58" t="s">
        <v>334</v>
      </c>
      <c r="T251" s="58" t="s">
        <v>97</v>
      </c>
      <c r="U251" s="58" t="s">
        <v>50</v>
      </c>
      <c r="V251" s="58" t="s">
        <v>279</v>
      </c>
    </row>
    <row r="252" spans="1:22" s="56" customFormat="1" ht="15.95" customHeight="1" outlineLevel="3" x14ac:dyDescent="0.2">
      <c r="A252" s="58" t="s">
        <v>1277</v>
      </c>
      <c r="B252" s="58" t="s">
        <v>151</v>
      </c>
      <c r="C252" s="61" t="s">
        <v>263</v>
      </c>
      <c r="D252" s="59" t="s">
        <v>45</v>
      </c>
      <c r="E252" s="59" t="s">
        <v>46</v>
      </c>
      <c r="F252" s="60" t="s">
        <v>582</v>
      </c>
      <c r="G252" s="60" t="s">
        <v>822</v>
      </c>
      <c r="H252" s="61" t="s">
        <v>89</v>
      </c>
      <c r="I252" s="62">
        <v>368604.61</v>
      </c>
      <c r="J252" s="62">
        <v>368604.61</v>
      </c>
      <c r="K252" s="62">
        <v>-43</v>
      </c>
      <c r="L252" s="62" t="s">
        <v>85</v>
      </c>
      <c r="M252" s="62">
        <v>-43</v>
      </c>
      <c r="N252" s="62">
        <v>-6776.7979999999998</v>
      </c>
      <c r="O252" s="62" t="s">
        <v>85</v>
      </c>
      <c r="P252" s="62">
        <v>-8774.1489999999994</v>
      </c>
      <c r="Q252" s="62">
        <v>-43</v>
      </c>
      <c r="R252" s="62" t="s">
        <v>268</v>
      </c>
      <c r="S252" s="58" t="s">
        <v>334</v>
      </c>
      <c r="T252" s="58" t="s">
        <v>97</v>
      </c>
      <c r="U252" s="58" t="s">
        <v>47</v>
      </c>
      <c r="V252" s="58" t="s">
        <v>279</v>
      </c>
    </row>
    <row r="253" spans="1:22" s="56" customFormat="1" ht="15.95" customHeight="1" outlineLevel="3" x14ac:dyDescent="0.2">
      <c r="A253" s="58" t="s">
        <v>1277</v>
      </c>
      <c r="B253" s="58" t="s">
        <v>151</v>
      </c>
      <c r="C253" s="61" t="s">
        <v>263</v>
      </c>
      <c r="D253" s="59" t="s">
        <v>823</v>
      </c>
      <c r="E253" s="59" t="s">
        <v>824</v>
      </c>
      <c r="F253" s="60" t="s">
        <v>825</v>
      </c>
      <c r="G253" s="60" t="s">
        <v>1757</v>
      </c>
      <c r="H253" s="61" t="s">
        <v>89</v>
      </c>
      <c r="I253" s="62">
        <v>7814000</v>
      </c>
      <c r="J253" s="62">
        <v>7814000</v>
      </c>
      <c r="K253" s="62">
        <v>3013141.65</v>
      </c>
      <c r="L253" s="62">
        <v>63504.75</v>
      </c>
      <c r="M253" s="62">
        <v>2949636.9</v>
      </c>
      <c r="N253" s="62">
        <v>474870949.278</v>
      </c>
      <c r="O253" s="62">
        <v>10940604.392999999</v>
      </c>
      <c r="P253" s="62">
        <v>601873362.48699999</v>
      </c>
      <c r="Q253" s="62">
        <v>2949636.9</v>
      </c>
      <c r="R253" s="62" t="s">
        <v>268</v>
      </c>
      <c r="S253" s="58" t="s">
        <v>334</v>
      </c>
      <c r="T253" s="58" t="s">
        <v>129</v>
      </c>
      <c r="U253" s="58" t="s">
        <v>129</v>
      </c>
      <c r="V253" s="58" t="s">
        <v>279</v>
      </c>
    </row>
    <row r="254" spans="1:22" s="56" customFormat="1" ht="15.95" customHeight="1" outlineLevel="3" x14ac:dyDescent="0.2">
      <c r="A254" s="58" t="s">
        <v>1277</v>
      </c>
      <c r="B254" s="58" t="s">
        <v>151</v>
      </c>
      <c r="C254" s="61" t="s">
        <v>263</v>
      </c>
      <c r="D254" s="59" t="s">
        <v>952</v>
      </c>
      <c r="E254" s="59" t="s">
        <v>953</v>
      </c>
      <c r="F254" s="60" t="s">
        <v>893</v>
      </c>
      <c r="G254" s="60" t="s">
        <v>737</v>
      </c>
      <c r="H254" s="61" t="s">
        <v>89</v>
      </c>
      <c r="I254" s="62">
        <v>79600000</v>
      </c>
      <c r="J254" s="62">
        <v>79600000</v>
      </c>
      <c r="K254" s="62">
        <v>27910000</v>
      </c>
      <c r="L254" s="62">
        <v>13814920</v>
      </c>
      <c r="M254" s="62">
        <v>14095080</v>
      </c>
      <c r="N254" s="62">
        <v>4398614381.2200003</v>
      </c>
      <c r="O254" s="62">
        <v>2319056411</v>
      </c>
      <c r="P254" s="62">
        <v>2876100849.6059999</v>
      </c>
      <c r="Q254" s="62">
        <v>14095080</v>
      </c>
      <c r="R254" s="62" t="s">
        <v>268</v>
      </c>
      <c r="S254" s="58" t="s">
        <v>334</v>
      </c>
      <c r="T254" s="58" t="s">
        <v>143</v>
      </c>
      <c r="U254" s="58" t="s">
        <v>635</v>
      </c>
      <c r="V254" s="58" t="s">
        <v>279</v>
      </c>
    </row>
    <row r="255" spans="1:22" s="56" customFormat="1" ht="15.95" customHeight="1" outlineLevel="3" x14ac:dyDescent="0.2">
      <c r="A255" s="58" t="s">
        <v>1277</v>
      </c>
      <c r="B255" s="58" t="s">
        <v>151</v>
      </c>
      <c r="C255" s="61" t="s">
        <v>263</v>
      </c>
      <c r="D255" s="59" t="s">
        <v>954</v>
      </c>
      <c r="E255" s="59" t="s">
        <v>955</v>
      </c>
      <c r="F255" s="60" t="s">
        <v>936</v>
      </c>
      <c r="G255" s="60" t="s">
        <v>670</v>
      </c>
      <c r="H255" s="61" t="s">
        <v>89</v>
      </c>
      <c r="I255" s="62">
        <v>5000000</v>
      </c>
      <c r="J255" s="62">
        <v>5000000</v>
      </c>
      <c r="K255" s="62">
        <v>1883028.45</v>
      </c>
      <c r="L255" s="62">
        <v>1483598.66</v>
      </c>
      <c r="M255" s="62">
        <v>399429.79</v>
      </c>
      <c r="N255" s="62">
        <v>296765174.50400001</v>
      </c>
      <c r="O255" s="62">
        <v>254129593</v>
      </c>
      <c r="P255" s="62">
        <v>81503642.290999994</v>
      </c>
      <c r="Q255" s="62">
        <v>399429.79</v>
      </c>
      <c r="R255" s="62" t="s">
        <v>268</v>
      </c>
      <c r="S255" s="58" t="s">
        <v>334</v>
      </c>
      <c r="T255" s="58" t="s">
        <v>97</v>
      </c>
      <c r="U255" s="58" t="s">
        <v>50</v>
      </c>
      <c r="V255" s="58" t="s">
        <v>279</v>
      </c>
    </row>
    <row r="256" spans="1:22" s="56" customFormat="1" ht="15.95" customHeight="1" outlineLevel="3" x14ac:dyDescent="0.2">
      <c r="A256" s="58" t="s">
        <v>1277</v>
      </c>
      <c r="B256" s="58" t="s">
        <v>151</v>
      </c>
      <c r="C256" s="61" t="s">
        <v>263</v>
      </c>
      <c r="D256" s="59" t="s">
        <v>956</v>
      </c>
      <c r="E256" s="59" t="s">
        <v>957</v>
      </c>
      <c r="F256" s="60" t="s">
        <v>936</v>
      </c>
      <c r="G256" s="60" t="s">
        <v>670</v>
      </c>
      <c r="H256" s="61" t="s">
        <v>89</v>
      </c>
      <c r="I256" s="62">
        <v>16000000</v>
      </c>
      <c r="J256" s="62">
        <v>16000000</v>
      </c>
      <c r="K256" s="62">
        <v>5632799.0899999999</v>
      </c>
      <c r="L256" s="62">
        <v>4160200.71</v>
      </c>
      <c r="M256" s="62">
        <v>1472598.38</v>
      </c>
      <c r="N256" s="62">
        <v>887728809.88199997</v>
      </c>
      <c r="O256" s="62">
        <v>726392372.62899995</v>
      </c>
      <c r="P256" s="62">
        <v>300483675.995</v>
      </c>
      <c r="Q256" s="62">
        <v>1472598.38</v>
      </c>
      <c r="R256" s="62" t="s">
        <v>268</v>
      </c>
      <c r="S256" s="58" t="s">
        <v>334</v>
      </c>
      <c r="T256" s="58" t="s">
        <v>97</v>
      </c>
      <c r="U256" s="58" t="s">
        <v>230</v>
      </c>
      <c r="V256" s="58" t="s">
        <v>279</v>
      </c>
    </row>
    <row r="257" spans="1:22" s="56" customFormat="1" ht="15.95" customHeight="1" outlineLevel="3" x14ac:dyDescent="0.2">
      <c r="A257" s="58" t="s">
        <v>1277</v>
      </c>
      <c r="B257" s="58" t="s">
        <v>151</v>
      </c>
      <c r="C257" s="61" t="s">
        <v>263</v>
      </c>
      <c r="D257" s="59" t="s">
        <v>1027</v>
      </c>
      <c r="E257" s="59" t="s">
        <v>1028</v>
      </c>
      <c r="F257" s="60" t="s">
        <v>1014</v>
      </c>
      <c r="G257" s="60" t="s">
        <v>384</v>
      </c>
      <c r="H257" s="61" t="s">
        <v>89</v>
      </c>
      <c r="I257" s="62">
        <v>600000</v>
      </c>
      <c r="J257" s="62">
        <v>600000</v>
      </c>
      <c r="K257" s="62">
        <v>600000</v>
      </c>
      <c r="L257" s="62" t="s">
        <v>85</v>
      </c>
      <c r="M257" s="62">
        <v>600000</v>
      </c>
      <c r="N257" s="62">
        <v>94559965.200000003</v>
      </c>
      <c r="O257" s="62" t="s">
        <v>85</v>
      </c>
      <c r="P257" s="62">
        <v>122429990.448</v>
      </c>
      <c r="Q257" s="62">
        <v>600000</v>
      </c>
      <c r="R257" s="62" t="s">
        <v>268</v>
      </c>
      <c r="S257" s="58" t="s">
        <v>334</v>
      </c>
      <c r="T257" s="58" t="s">
        <v>246</v>
      </c>
      <c r="U257" s="58" t="s">
        <v>40</v>
      </c>
      <c r="V257" s="58" t="s">
        <v>279</v>
      </c>
    </row>
    <row r="258" spans="1:22" s="56" customFormat="1" ht="15.95" customHeight="1" outlineLevel="3" x14ac:dyDescent="0.2">
      <c r="A258" s="58" t="s">
        <v>1277</v>
      </c>
      <c r="B258" s="58" t="s">
        <v>151</v>
      </c>
      <c r="C258" s="61" t="s">
        <v>263</v>
      </c>
      <c r="D258" s="59" t="s">
        <v>1139</v>
      </c>
      <c r="E258" s="59" t="s">
        <v>1140</v>
      </c>
      <c r="F258" s="60" t="s">
        <v>1141</v>
      </c>
      <c r="G258" s="60" t="s">
        <v>1640</v>
      </c>
      <c r="H258" s="61" t="s">
        <v>89</v>
      </c>
      <c r="I258" s="62">
        <v>2961895.41</v>
      </c>
      <c r="J258" s="62">
        <v>2961895.41</v>
      </c>
      <c r="K258" s="62">
        <v>-606536.42000000004</v>
      </c>
      <c r="L258" s="62">
        <v>-606536.42000000004</v>
      </c>
      <c r="M258" s="62" t="s">
        <v>85</v>
      </c>
      <c r="N258" s="62">
        <v>-95590104.613000005</v>
      </c>
      <c r="O258" s="62">
        <v>-99699427.155000001</v>
      </c>
      <c r="P258" s="62" t="s">
        <v>85</v>
      </c>
      <c r="Q258" s="62" t="s">
        <v>85</v>
      </c>
      <c r="R258" s="62" t="s">
        <v>268</v>
      </c>
      <c r="S258" s="58" t="s">
        <v>334</v>
      </c>
      <c r="T258" s="58" t="s">
        <v>143</v>
      </c>
      <c r="U258" s="58" t="s">
        <v>120</v>
      </c>
      <c r="V258" s="58" t="s">
        <v>279</v>
      </c>
    </row>
    <row r="259" spans="1:22" s="56" customFormat="1" ht="15.95" customHeight="1" outlineLevel="3" x14ac:dyDescent="0.2">
      <c r="A259" s="58" t="s">
        <v>1277</v>
      </c>
      <c r="B259" s="58" t="s">
        <v>151</v>
      </c>
      <c r="C259" s="61" t="s">
        <v>263</v>
      </c>
      <c r="D259" s="59" t="s">
        <v>1504</v>
      </c>
      <c r="E259" s="59" t="s">
        <v>1505</v>
      </c>
      <c r="F259" s="60" t="s">
        <v>1506</v>
      </c>
      <c r="G259" s="60" t="s">
        <v>777</v>
      </c>
      <c r="H259" s="61" t="s">
        <v>89</v>
      </c>
      <c r="I259" s="62">
        <v>15000000</v>
      </c>
      <c r="J259" s="62">
        <v>15000000</v>
      </c>
      <c r="K259" s="62">
        <v>9649138</v>
      </c>
      <c r="L259" s="62">
        <v>5059596</v>
      </c>
      <c r="M259" s="62">
        <v>4589542</v>
      </c>
      <c r="N259" s="62">
        <v>1520703589.1500001</v>
      </c>
      <c r="O259" s="62">
        <v>1053513127</v>
      </c>
      <c r="P259" s="62">
        <v>936495972.03400004</v>
      </c>
      <c r="Q259" s="62">
        <v>4589542</v>
      </c>
      <c r="R259" s="62" t="s">
        <v>268</v>
      </c>
      <c r="S259" s="58" t="s">
        <v>334</v>
      </c>
      <c r="T259" s="58" t="s">
        <v>1507</v>
      </c>
      <c r="U259" s="58" t="s">
        <v>230</v>
      </c>
      <c r="V259" s="58" t="s">
        <v>279</v>
      </c>
    </row>
    <row r="260" spans="1:22" s="56" customFormat="1" ht="15.95" customHeight="1" outlineLevel="3" x14ac:dyDescent="0.2">
      <c r="A260" s="58" t="s">
        <v>1277</v>
      </c>
      <c r="B260" s="58" t="s">
        <v>151</v>
      </c>
      <c r="C260" s="61" t="s">
        <v>263</v>
      </c>
      <c r="D260" s="59" t="s">
        <v>1736</v>
      </c>
      <c r="E260" s="59" t="s">
        <v>1737</v>
      </c>
      <c r="F260" s="60" t="s">
        <v>1738</v>
      </c>
      <c r="G260" s="60" t="s">
        <v>670</v>
      </c>
      <c r="H260" s="61" t="s">
        <v>89</v>
      </c>
      <c r="I260" s="62">
        <v>8100000</v>
      </c>
      <c r="J260" s="62">
        <v>8100000</v>
      </c>
      <c r="K260" s="62">
        <v>8100000</v>
      </c>
      <c r="L260" s="62">
        <v>1311178.05</v>
      </c>
      <c r="M260" s="62">
        <v>6788821.9500000002</v>
      </c>
      <c r="N260" s="62">
        <v>1276559530.2</v>
      </c>
      <c r="O260" s="62">
        <v>245168336</v>
      </c>
      <c r="P260" s="62">
        <v>1385259010.819</v>
      </c>
      <c r="Q260" s="62">
        <v>6788821.9500000002</v>
      </c>
      <c r="R260" s="62" t="s">
        <v>268</v>
      </c>
      <c r="S260" s="58" t="s">
        <v>334</v>
      </c>
      <c r="T260" s="58" t="s">
        <v>143</v>
      </c>
      <c r="U260" s="58" t="s">
        <v>635</v>
      </c>
      <c r="V260" s="58" t="s">
        <v>279</v>
      </c>
    </row>
    <row r="261" spans="1:22" s="56" customFormat="1" ht="15.95" customHeight="1" outlineLevel="3" x14ac:dyDescent="0.2">
      <c r="A261" s="58" t="s">
        <v>1277</v>
      </c>
      <c r="B261" s="58" t="s">
        <v>151</v>
      </c>
      <c r="C261" s="61" t="s">
        <v>263</v>
      </c>
      <c r="D261" s="59" t="s">
        <v>1508</v>
      </c>
      <c r="E261" s="59" t="s">
        <v>1509</v>
      </c>
      <c r="F261" s="60" t="s">
        <v>1510</v>
      </c>
      <c r="G261" s="60" t="s">
        <v>670</v>
      </c>
      <c r="H261" s="61" t="s">
        <v>89</v>
      </c>
      <c r="I261" s="62">
        <v>19850000</v>
      </c>
      <c r="J261" s="62">
        <v>19850000</v>
      </c>
      <c r="K261" s="62">
        <v>12500391.73</v>
      </c>
      <c r="L261" s="62">
        <v>8734849.7300000004</v>
      </c>
      <c r="M261" s="62">
        <v>3765542</v>
      </c>
      <c r="N261" s="62">
        <v>1970061011.625</v>
      </c>
      <c r="O261" s="62">
        <v>1610908085.5090001</v>
      </c>
      <c r="P261" s="62">
        <v>768358785.153</v>
      </c>
      <c r="Q261" s="62">
        <v>3765542</v>
      </c>
      <c r="R261" s="62" t="s">
        <v>268</v>
      </c>
      <c r="S261" s="58" t="s">
        <v>334</v>
      </c>
      <c r="T261" s="58" t="s">
        <v>96</v>
      </c>
      <c r="U261" s="58" t="s">
        <v>1511</v>
      </c>
      <c r="V261" s="58" t="s">
        <v>279</v>
      </c>
    </row>
    <row r="262" spans="1:22" s="56" customFormat="1" ht="15.95" customHeight="1" outlineLevel="3" x14ac:dyDescent="0.2">
      <c r="A262" s="58" t="s">
        <v>1277</v>
      </c>
      <c r="B262" s="58" t="s">
        <v>151</v>
      </c>
      <c r="C262" s="61" t="s">
        <v>263</v>
      </c>
      <c r="D262" s="59" t="s">
        <v>1779</v>
      </c>
      <c r="E262" s="59" t="s">
        <v>1780</v>
      </c>
      <c r="F262" s="60" t="s">
        <v>1698</v>
      </c>
      <c r="G262" s="60" t="s">
        <v>1651</v>
      </c>
      <c r="H262" s="61" t="s">
        <v>89</v>
      </c>
      <c r="I262" s="62">
        <v>24775000</v>
      </c>
      <c r="J262" s="62">
        <v>24775000</v>
      </c>
      <c r="K262" s="62" t="s">
        <v>85</v>
      </c>
      <c r="L262" s="62">
        <v>75000</v>
      </c>
      <c r="M262" s="62">
        <v>24700000</v>
      </c>
      <c r="N262" s="62" t="s">
        <v>85</v>
      </c>
      <c r="O262" s="62">
        <v>15134880</v>
      </c>
      <c r="P262" s="62">
        <v>5040034606.776</v>
      </c>
      <c r="Q262" s="62">
        <v>24700000</v>
      </c>
      <c r="R262" s="62" t="s">
        <v>268</v>
      </c>
      <c r="S262" s="58" t="s">
        <v>334</v>
      </c>
      <c r="T262" s="58" t="s">
        <v>96</v>
      </c>
      <c r="U262" s="58" t="s">
        <v>120</v>
      </c>
      <c r="V262" s="58" t="s">
        <v>279</v>
      </c>
    </row>
    <row r="263" spans="1:22" s="56" customFormat="1" ht="15.95" customHeight="1" outlineLevel="3" x14ac:dyDescent="0.2">
      <c r="A263" s="58" t="s">
        <v>1277</v>
      </c>
      <c r="B263" s="58" t="s">
        <v>151</v>
      </c>
      <c r="C263" s="61" t="s">
        <v>263</v>
      </c>
      <c r="D263" s="59" t="s">
        <v>958</v>
      </c>
      <c r="E263" s="59" t="s">
        <v>959</v>
      </c>
      <c r="F263" s="60" t="s">
        <v>960</v>
      </c>
      <c r="G263" s="60" t="s">
        <v>670</v>
      </c>
      <c r="H263" s="61" t="s">
        <v>89</v>
      </c>
      <c r="I263" s="62">
        <v>10000000</v>
      </c>
      <c r="J263" s="62">
        <v>10000000</v>
      </c>
      <c r="K263" s="62">
        <v>971.22</v>
      </c>
      <c r="L263" s="62" t="s">
        <v>85</v>
      </c>
      <c r="M263" s="62">
        <v>971.22</v>
      </c>
      <c r="N263" s="62">
        <v>153064.21599999999</v>
      </c>
      <c r="O263" s="62" t="s">
        <v>85</v>
      </c>
      <c r="P263" s="62">
        <v>198177.42600000001</v>
      </c>
      <c r="Q263" s="62">
        <v>971.22</v>
      </c>
      <c r="R263" s="62" t="s">
        <v>268</v>
      </c>
      <c r="S263" s="58" t="s">
        <v>334</v>
      </c>
      <c r="T263" s="58" t="s">
        <v>97</v>
      </c>
      <c r="U263" s="58" t="s">
        <v>358</v>
      </c>
      <c r="V263" s="58" t="s">
        <v>279</v>
      </c>
    </row>
    <row r="264" spans="1:22" s="56" customFormat="1" ht="15.95" customHeight="1" outlineLevel="3" x14ac:dyDescent="0.2">
      <c r="A264" s="58" t="s">
        <v>1277</v>
      </c>
      <c r="B264" s="58" t="s">
        <v>151</v>
      </c>
      <c r="C264" s="61" t="s">
        <v>263</v>
      </c>
      <c r="D264" s="59" t="s">
        <v>1512</v>
      </c>
      <c r="E264" s="59" t="s">
        <v>1513</v>
      </c>
      <c r="F264" s="60" t="s">
        <v>1514</v>
      </c>
      <c r="G264" s="60" t="s">
        <v>670</v>
      </c>
      <c r="H264" s="61" t="s">
        <v>89</v>
      </c>
      <c r="I264" s="62">
        <v>1300000</v>
      </c>
      <c r="J264" s="62">
        <v>1300000</v>
      </c>
      <c r="K264" s="62">
        <v>1300000</v>
      </c>
      <c r="L264" s="62">
        <v>1300000</v>
      </c>
      <c r="M264" s="62" t="s">
        <v>85</v>
      </c>
      <c r="N264" s="62">
        <v>204879924.59999999</v>
      </c>
      <c r="O264" s="62">
        <v>204267440</v>
      </c>
      <c r="P264" s="62" t="s">
        <v>85</v>
      </c>
      <c r="Q264" s="62" t="s">
        <v>85</v>
      </c>
      <c r="R264" s="62" t="s">
        <v>268</v>
      </c>
      <c r="S264" s="58" t="s">
        <v>334</v>
      </c>
      <c r="T264" s="58" t="s">
        <v>97</v>
      </c>
      <c r="U264" s="58" t="s">
        <v>358</v>
      </c>
      <c r="V264" s="58" t="s">
        <v>279</v>
      </c>
    </row>
    <row r="265" spans="1:22" s="56" customFormat="1" ht="15.95" customHeight="1" outlineLevel="3" x14ac:dyDescent="0.2">
      <c r="A265" s="58" t="s">
        <v>1277</v>
      </c>
      <c r="B265" s="58" t="s">
        <v>151</v>
      </c>
      <c r="C265" s="61" t="s">
        <v>263</v>
      </c>
      <c r="D265" s="59" t="s">
        <v>1515</v>
      </c>
      <c r="E265" s="59" t="s">
        <v>1516</v>
      </c>
      <c r="F265" s="60" t="s">
        <v>1514</v>
      </c>
      <c r="G265" s="60" t="s">
        <v>670</v>
      </c>
      <c r="H265" s="61" t="s">
        <v>89</v>
      </c>
      <c r="I265" s="62">
        <v>10700000</v>
      </c>
      <c r="J265" s="62">
        <v>10700000</v>
      </c>
      <c r="K265" s="62">
        <v>9400000</v>
      </c>
      <c r="L265" s="62">
        <v>9400000</v>
      </c>
      <c r="M265" s="62" t="s">
        <v>85</v>
      </c>
      <c r="N265" s="62">
        <v>1481439454.8</v>
      </c>
      <c r="O265" s="62">
        <v>1477010720</v>
      </c>
      <c r="P265" s="62" t="s">
        <v>85</v>
      </c>
      <c r="Q265" s="62" t="s">
        <v>85</v>
      </c>
      <c r="R265" s="62" t="s">
        <v>268</v>
      </c>
      <c r="S265" s="58" t="s">
        <v>334</v>
      </c>
      <c r="T265" s="58" t="s">
        <v>97</v>
      </c>
      <c r="U265" s="58" t="s">
        <v>358</v>
      </c>
      <c r="V265" s="58" t="s">
        <v>279</v>
      </c>
    </row>
    <row r="266" spans="1:22" s="56" customFormat="1" ht="15.95" customHeight="1" outlineLevel="3" x14ac:dyDescent="0.2">
      <c r="A266" s="58" t="s">
        <v>1277</v>
      </c>
      <c r="B266" s="58" t="s">
        <v>151</v>
      </c>
      <c r="C266" s="61" t="s">
        <v>262</v>
      </c>
      <c r="D266" s="59" t="s">
        <v>1335</v>
      </c>
      <c r="E266" s="59" t="s">
        <v>1336</v>
      </c>
      <c r="F266" s="60" t="s">
        <v>1337</v>
      </c>
      <c r="G266" s="60" t="s">
        <v>721</v>
      </c>
      <c r="H266" s="61" t="s">
        <v>89</v>
      </c>
      <c r="I266" s="62">
        <v>115800000</v>
      </c>
      <c r="J266" s="62">
        <v>115800000</v>
      </c>
      <c r="K266" s="62">
        <v>9319627.3499999996</v>
      </c>
      <c r="L266" s="62" t="s">
        <v>85</v>
      </c>
      <c r="M266" s="62">
        <v>9319627.3499999996</v>
      </c>
      <c r="N266" s="62">
        <v>1468772729.822</v>
      </c>
      <c r="O266" s="62" t="s">
        <v>85</v>
      </c>
      <c r="P266" s="62">
        <v>1901669812.3989999</v>
      </c>
      <c r="Q266" s="62">
        <v>9319627.3499999996</v>
      </c>
      <c r="R266" s="62" t="s">
        <v>268</v>
      </c>
      <c r="S266" s="58" t="s">
        <v>334</v>
      </c>
      <c r="T266" s="58" t="s">
        <v>280</v>
      </c>
      <c r="U266" s="58" t="s">
        <v>1338</v>
      </c>
      <c r="V266" s="58" t="s">
        <v>279</v>
      </c>
    </row>
    <row r="267" spans="1:22" s="56" customFormat="1" ht="15.95" customHeight="1" outlineLevel="3" x14ac:dyDescent="0.2">
      <c r="A267" s="58" t="s">
        <v>1277</v>
      </c>
      <c r="B267" s="58" t="s">
        <v>151</v>
      </c>
      <c r="C267" s="61" t="s">
        <v>262</v>
      </c>
      <c r="D267" s="59" t="s">
        <v>826</v>
      </c>
      <c r="E267" s="59" t="s">
        <v>827</v>
      </c>
      <c r="F267" s="60" t="s">
        <v>828</v>
      </c>
      <c r="G267" s="60" t="s">
        <v>737</v>
      </c>
      <c r="H267" s="61" t="s">
        <v>89</v>
      </c>
      <c r="I267" s="62">
        <v>100000000</v>
      </c>
      <c r="J267" s="62">
        <v>100000000</v>
      </c>
      <c r="K267" s="62">
        <v>3090.31</v>
      </c>
      <c r="L267" s="62" t="s">
        <v>85</v>
      </c>
      <c r="M267" s="62">
        <v>3090.31</v>
      </c>
      <c r="N267" s="62">
        <v>487032.67700000003</v>
      </c>
      <c r="O267" s="62" t="s">
        <v>85</v>
      </c>
      <c r="P267" s="62">
        <v>630577.70600000001</v>
      </c>
      <c r="Q267" s="62">
        <v>3090.31</v>
      </c>
      <c r="R267" s="62" t="s">
        <v>268</v>
      </c>
      <c r="S267" s="58" t="s">
        <v>334</v>
      </c>
      <c r="T267" s="58" t="s">
        <v>94</v>
      </c>
      <c r="U267" s="58" t="s">
        <v>111</v>
      </c>
      <c r="V267" s="58" t="s">
        <v>279</v>
      </c>
    </row>
    <row r="268" spans="1:22" s="56" customFormat="1" ht="15.95" customHeight="1" outlineLevel="3" x14ac:dyDescent="0.2">
      <c r="A268" s="58" t="s">
        <v>1277</v>
      </c>
      <c r="B268" s="58" t="s">
        <v>151</v>
      </c>
      <c r="C268" s="61" t="s">
        <v>262</v>
      </c>
      <c r="D268" s="59" t="s">
        <v>891</v>
      </c>
      <c r="E268" s="59" t="s">
        <v>892</v>
      </c>
      <c r="F268" s="60" t="s">
        <v>893</v>
      </c>
      <c r="G268" s="60" t="s">
        <v>670</v>
      </c>
      <c r="H268" s="61" t="s">
        <v>89</v>
      </c>
      <c r="I268" s="62">
        <v>300000000</v>
      </c>
      <c r="J268" s="62">
        <v>300000000</v>
      </c>
      <c r="K268" s="62">
        <v>36041879</v>
      </c>
      <c r="L268" s="62">
        <v>28351879</v>
      </c>
      <c r="M268" s="62">
        <v>7690000</v>
      </c>
      <c r="N268" s="62">
        <v>5680198039.9709997</v>
      </c>
      <c r="O268" s="62">
        <v>5057374075.1219997</v>
      </c>
      <c r="P268" s="62">
        <v>1569144377.575</v>
      </c>
      <c r="Q268" s="62">
        <v>7690000</v>
      </c>
      <c r="R268" s="62" t="s">
        <v>1192</v>
      </c>
      <c r="S268" s="58" t="s">
        <v>102</v>
      </c>
      <c r="T268" s="58" t="s">
        <v>96</v>
      </c>
      <c r="U268" s="58" t="s">
        <v>111</v>
      </c>
      <c r="V268" s="58" t="s">
        <v>279</v>
      </c>
    </row>
    <row r="269" spans="1:22" s="56" customFormat="1" ht="15.95" customHeight="1" outlineLevel="3" x14ac:dyDescent="0.2">
      <c r="A269" s="58" t="s">
        <v>1277</v>
      </c>
      <c r="B269" s="58" t="s">
        <v>151</v>
      </c>
      <c r="C269" s="61" t="s">
        <v>262</v>
      </c>
      <c r="D269" s="59" t="s">
        <v>961</v>
      </c>
      <c r="E269" s="59" t="s">
        <v>962</v>
      </c>
      <c r="F269" s="60" t="s">
        <v>936</v>
      </c>
      <c r="G269" s="60" t="s">
        <v>1757</v>
      </c>
      <c r="H269" s="61" t="s">
        <v>89</v>
      </c>
      <c r="I269" s="62">
        <v>390000000</v>
      </c>
      <c r="J269" s="62">
        <v>390000000</v>
      </c>
      <c r="K269" s="62">
        <v>353400244.95999998</v>
      </c>
      <c r="L269" s="62">
        <v>15227586.470000001</v>
      </c>
      <c r="M269" s="62">
        <v>338172658.49000001</v>
      </c>
      <c r="N269" s="62">
        <v>55695858108.482002</v>
      </c>
      <c r="O269" s="62">
        <v>2675476840.04</v>
      </c>
      <c r="P269" s="62">
        <v>69004125581.175995</v>
      </c>
      <c r="Q269" s="62">
        <v>338172658.49000001</v>
      </c>
      <c r="R269" s="62" t="s">
        <v>268</v>
      </c>
      <c r="S269" s="58" t="s">
        <v>334</v>
      </c>
      <c r="T269" s="58" t="s">
        <v>246</v>
      </c>
      <c r="U269" s="58" t="s">
        <v>87</v>
      </c>
      <c r="V269" s="58" t="s">
        <v>279</v>
      </c>
    </row>
    <row r="270" spans="1:22" s="56" customFormat="1" ht="15.95" customHeight="1" outlineLevel="3" x14ac:dyDescent="0.2">
      <c r="A270" s="58" t="s">
        <v>1277</v>
      </c>
      <c r="B270" s="58" t="s">
        <v>151</v>
      </c>
      <c r="C270" s="61" t="s">
        <v>262</v>
      </c>
      <c r="D270" s="59" t="s">
        <v>1107</v>
      </c>
      <c r="E270" s="59" t="s">
        <v>1108</v>
      </c>
      <c r="F270" s="60" t="s">
        <v>1109</v>
      </c>
      <c r="G270" s="60" t="s">
        <v>737</v>
      </c>
      <c r="H270" s="61" t="s">
        <v>89</v>
      </c>
      <c r="I270" s="62">
        <v>130000000</v>
      </c>
      <c r="J270" s="62">
        <v>130000000</v>
      </c>
      <c r="K270" s="62">
        <v>58168487.32</v>
      </c>
      <c r="L270" s="62">
        <v>28000000</v>
      </c>
      <c r="M270" s="62">
        <v>30168487.32</v>
      </c>
      <c r="N270" s="62">
        <v>9167350227.8600006</v>
      </c>
      <c r="O270" s="62">
        <v>4542215200</v>
      </c>
      <c r="P270" s="62">
        <v>6155879357.3640003</v>
      </c>
      <c r="Q270" s="62">
        <v>30168487.32</v>
      </c>
      <c r="R270" s="62" t="s">
        <v>268</v>
      </c>
      <c r="S270" s="58" t="s">
        <v>334</v>
      </c>
      <c r="T270" s="58" t="s">
        <v>90</v>
      </c>
      <c r="U270" s="58" t="s">
        <v>111</v>
      </c>
      <c r="V270" s="58" t="s">
        <v>279</v>
      </c>
    </row>
    <row r="271" spans="1:22" s="56" customFormat="1" ht="15.95" customHeight="1" outlineLevel="3" x14ac:dyDescent="0.2">
      <c r="A271" s="58" t="s">
        <v>1277</v>
      </c>
      <c r="B271" s="58" t="s">
        <v>151</v>
      </c>
      <c r="C271" s="61" t="s">
        <v>262</v>
      </c>
      <c r="D271" s="59" t="s">
        <v>1143</v>
      </c>
      <c r="E271" s="59" t="s">
        <v>1144</v>
      </c>
      <c r="F271" s="60" t="s">
        <v>1138</v>
      </c>
      <c r="G271" s="60" t="s">
        <v>922</v>
      </c>
      <c r="H271" s="61" t="s">
        <v>89</v>
      </c>
      <c r="I271" s="62">
        <v>300000000</v>
      </c>
      <c r="J271" s="62">
        <v>300000000</v>
      </c>
      <c r="K271" s="62">
        <v>163285000</v>
      </c>
      <c r="L271" s="62">
        <v>21432000</v>
      </c>
      <c r="M271" s="62">
        <v>141853000</v>
      </c>
      <c r="N271" s="62">
        <v>25733706529.470001</v>
      </c>
      <c r="O271" s="62">
        <v>3833001731</v>
      </c>
      <c r="P271" s="62">
        <v>28945102391.700001</v>
      </c>
      <c r="Q271" s="62">
        <v>141853000</v>
      </c>
      <c r="R271" s="62" t="s">
        <v>1192</v>
      </c>
      <c r="S271" s="58" t="s">
        <v>102</v>
      </c>
      <c r="T271" s="58" t="s">
        <v>90</v>
      </c>
      <c r="U271" s="58" t="s">
        <v>111</v>
      </c>
      <c r="V271" s="58" t="s">
        <v>279</v>
      </c>
    </row>
    <row r="272" spans="1:22" s="56" customFormat="1" ht="15.95" customHeight="1" outlineLevel="3" x14ac:dyDescent="0.2">
      <c r="A272" s="58" t="s">
        <v>1277</v>
      </c>
      <c r="B272" s="58" t="s">
        <v>151</v>
      </c>
      <c r="C272" s="61" t="s">
        <v>262</v>
      </c>
      <c r="D272" s="59" t="s">
        <v>1217</v>
      </c>
      <c r="E272" s="59" t="s">
        <v>1339</v>
      </c>
      <c r="F272" s="60" t="s">
        <v>1248</v>
      </c>
      <c r="G272" s="60" t="s">
        <v>1249</v>
      </c>
      <c r="H272" s="61" t="s">
        <v>89</v>
      </c>
      <c r="I272" s="62">
        <v>425000000</v>
      </c>
      <c r="J272" s="62">
        <v>425000000</v>
      </c>
      <c r="K272" s="62">
        <v>419779516.63999999</v>
      </c>
      <c r="L272" s="62">
        <v>30821407.449999999</v>
      </c>
      <c r="M272" s="62">
        <v>388958109.19</v>
      </c>
      <c r="N272" s="62">
        <v>66157227475.251999</v>
      </c>
      <c r="O272" s="62">
        <v>5436257611.3599997</v>
      </c>
      <c r="P272" s="62">
        <v>79366895988.005997</v>
      </c>
      <c r="Q272" s="62">
        <v>388958109.19</v>
      </c>
      <c r="R272" s="62" t="s">
        <v>268</v>
      </c>
      <c r="S272" s="58" t="s">
        <v>334</v>
      </c>
      <c r="T272" s="58" t="s">
        <v>246</v>
      </c>
      <c r="U272" s="58" t="s">
        <v>40</v>
      </c>
      <c r="V272" s="58" t="s">
        <v>279</v>
      </c>
    </row>
    <row r="273" spans="1:22" s="56" customFormat="1" ht="15.95" customHeight="1" outlineLevel="3" x14ac:dyDescent="0.2">
      <c r="A273" s="58" t="s">
        <v>1277</v>
      </c>
      <c r="B273" s="58" t="s">
        <v>151</v>
      </c>
      <c r="C273" s="61" t="s">
        <v>262</v>
      </c>
      <c r="D273" s="59" t="s">
        <v>1340</v>
      </c>
      <c r="E273" s="59" t="s">
        <v>1341</v>
      </c>
      <c r="F273" s="60" t="s">
        <v>1342</v>
      </c>
      <c r="G273" s="60" t="s">
        <v>1322</v>
      </c>
      <c r="H273" s="61" t="s">
        <v>89</v>
      </c>
      <c r="I273" s="62">
        <v>40000000</v>
      </c>
      <c r="J273" s="62">
        <v>40000000</v>
      </c>
      <c r="K273" s="62">
        <v>36915000</v>
      </c>
      <c r="L273" s="62">
        <v>5299320</v>
      </c>
      <c r="M273" s="62">
        <v>31615680</v>
      </c>
      <c r="N273" s="62">
        <v>5817801858.9300003</v>
      </c>
      <c r="O273" s="62">
        <v>952512212</v>
      </c>
      <c r="P273" s="62">
        <v>6451179000.6780005</v>
      </c>
      <c r="Q273" s="62">
        <v>31615680</v>
      </c>
      <c r="R273" s="62" t="s">
        <v>268</v>
      </c>
      <c r="S273" s="58" t="s">
        <v>334</v>
      </c>
      <c r="T273" s="58" t="s">
        <v>95</v>
      </c>
      <c r="U273" s="58" t="s">
        <v>93</v>
      </c>
      <c r="V273" s="58" t="s">
        <v>279</v>
      </c>
    </row>
    <row r="274" spans="1:22" s="56" customFormat="1" ht="15.95" customHeight="1" outlineLevel="3" x14ac:dyDescent="0.2">
      <c r="A274" s="58" t="s">
        <v>1277</v>
      </c>
      <c r="B274" s="58" t="s">
        <v>151</v>
      </c>
      <c r="C274" s="61" t="s">
        <v>262</v>
      </c>
      <c r="D274" s="59" t="s">
        <v>1343</v>
      </c>
      <c r="E274" s="59" t="s">
        <v>1344</v>
      </c>
      <c r="F274" s="60" t="s">
        <v>1342</v>
      </c>
      <c r="G274" s="60" t="s">
        <v>1267</v>
      </c>
      <c r="H274" s="61" t="s">
        <v>89</v>
      </c>
      <c r="I274" s="62">
        <v>382000000</v>
      </c>
      <c r="J274" s="62">
        <v>382000000</v>
      </c>
      <c r="K274" s="62">
        <v>378045000</v>
      </c>
      <c r="L274" s="62">
        <v>195358.46</v>
      </c>
      <c r="M274" s="62">
        <v>377849641.54000002</v>
      </c>
      <c r="N274" s="62">
        <v>59579870073.389999</v>
      </c>
      <c r="O274" s="62">
        <v>36263383.086999997</v>
      </c>
      <c r="P274" s="62">
        <v>77100213340.871002</v>
      </c>
      <c r="Q274" s="62">
        <v>377849641.54000002</v>
      </c>
      <c r="R274" s="62" t="s">
        <v>268</v>
      </c>
      <c r="S274" s="58" t="s">
        <v>334</v>
      </c>
      <c r="T274" s="58" t="s">
        <v>280</v>
      </c>
      <c r="U274" s="58" t="s">
        <v>93</v>
      </c>
      <c r="V274" s="58" t="s">
        <v>279</v>
      </c>
    </row>
    <row r="275" spans="1:22" s="56" customFormat="1" ht="15.95" customHeight="1" outlineLevel="3" x14ac:dyDescent="0.2">
      <c r="A275" s="58" t="s">
        <v>1277</v>
      </c>
      <c r="B275" s="58" t="s">
        <v>151</v>
      </c>
      <c r="C275" s="61" t="s">
        <v>262</v>
      </c>
      <c r="D275" s="59" t="s">
        <v>1345</v>
      </c>
      <c r="E275" s="59" t="s">
        <v>1346</v>
      </c>
      <c r="F275" s="60" t="s">
        <v>1342</v>
      </c>
      <c r="G275" s="60" t="s">
        <v>777</v>
      </c>
      <c r="H275" s="61" t="s">
        <v>89</v>
      </c>
      <c r="I275" s="62">
        <v>230000000</v>
      </c>
      <c r="J275" s="62">
        <v>230000000</v>
      </c>
      <c r="K275" s="62">
        <v>215482007.33000001</v>
      </c>
      <c r="L275" s="62">
        <v>28554806</v>
      </c>
      <c r="M275" s="62">
        <v>186927201.33000001</v>
      </c>
      <c r="N275" s="62">
        <v>33959951857.251999</v>
      </c>
      <c r="O275" s="62">
        <v>4765197470</v>
      </c>
      <c r="P275" s="62">
        <v>38142492455.504997</v>
      </c>
      <c r="Q275" s="62">
        <v>186927201.33000001</v>
      </c>
      <c r="R275" s="62" t="s">
        <v>268</v>
      </c>
      <c r="S275" s="58" t="s">
        <v>334</v>
      </c>
      <c r="T275" s="58" t="s">
        <v>95</v>
      </c>
      <c r="U275" s="58" t="s">
        <v>120</v>
      </c>
      <c r="V275" s="58" t="s">
        <v>279</v>
      </c>
    </row>
    <row r="276" spans="1:22" s="56" customFormat="1" ht="15.95" customHeight="1" outlineLevel="3" x14ac:dyDescent="0.2">
      <c r="A276" s="58" t="s">
        <v>1277</v>
      </c>
      <c r="B276" s="58" t="s">
        <v>151</v>
      </c>
      <c r="C276" s="61" t="s">
        <v>262</v>
      </c>
      <c r="D276" s="59" t="s">
        <v>1517</v>
      </c>
      <c r="E276" s="59" t="s">
        <v>1518</v>
      </c>
      <c r="F276" s="60" t="s">
        <v>1519</v>
      </c>
      <c r="G276" s="60" t="s">
        <v>1520</v>
      </c>
      <c r="H276" s="61" t="s">
        <v>89</v>
      </c>
      <c r="I276" s="62">
        <v>200000000</v>
      </c>
      <c r="J276" s="62">
        <v>200000000</v>
      </c>
      <c r="K276" s="62">
        <v>199374619.34</v>
      </c>
      <c r="L276" s="62">
        <v>506448.09</v>
      </c>
      <c r="M276" s="62">
        <v>198868171.25</v>
      </c>
      <c r="N276" s="62">
        <v>31421428444.256001</v>
      </c>
      <c r="O276" s="62">
        <v>88378560.329999998</v>
      </c>
      <c r="P276" s="62">
        <v>40579047177.581001</v>
      </c>
      <c r="Q276" s="62">
        <v>198868171.25</v>
      </c>
      <c r="R276" s="62" t="s">
        <v>268</v>
      </c>
      <c r="S276" s="58" t="s">
        <v>334</v>
      </c>
      <c r="T276" s="58" t="s">
        <v>246</v>
      </c>
      <c r="U276" s="58" t="s">
        <v>93</v>
      </c>
      <c r="V276" s="58" t="s">
        <v>279</v>
      </c>
    </row>
    <row r="277" spans="1:22" s="56" customFormat="1" ht="15.95" customHeight="1" outlineLevel="3" x14ac:dyDescent="0.2">
      <c r="A277" s="58" t="s">
        <v>1277</v>
      </c>
      <c r="B277" s="58" t="s">
        <v>151</v>
      </c>
      <c r="C277" s="61" t="s">
        <v>262</v>
      </c>
      <c r="D277" s="59" t="s">
        <v>1521</v>
      </c>
      <c r="E277" s="59" t="s">
        <v>1522</v>
      </c>
      <c r="F277" s="60" t="s">
        <v>1523</v>
      </c>
      <c r="G277" s="60" t="s">
        <v>1524</v>
      </c>
      <c r="H277" s="61" t="s">
        <v>89</v>
      </c>
      <c r="I277" s="62">
        <v>304000000</v>
      </c>
      <c r="J277" s="62">
        <v>304000000</v>
      </c>
      <c r="K277" s="62">
        <v>273240000</v>
      </c>
      <c r="L277" s="62">
        <v>53748339</v>
      </c>
      <c r="M277" s="62">
        <v>219491661</v>
      </c>
      <c r="N277" s="62">
        <v>43062608152.080002</v>
      </c>
      <c r="O277" s="62">
        <v>10371520437</v>
      </c>
      <c r="P277" s="62">
        <v>44787269932.742996</v>
      </c>
      <c r="Q277" s="62">
        <v>219491661</v>
      </c>
      <c r="R277" s="62" t="s">
        <v>1192</v>
      </c>
      <c r="S277" s="58" t="s">
        <v>102</v>
      </c>
      <c r="T277" s="58" t="s">
        <v>1420</v>
      </c>
      <c r="U277" s="58" t="s">
        <v>111</v>
      </c>
      <c r="V277" s="58" t="s">
        <v>279</v>
      </c>
    </row>
    <row r="278" spans="1:22" s="56" customFormat="1" ht="15.95" customHeight="1" outlineLevel="3" x14ac:dyDescent="0.2">
      <c r="A278" s="58" t="s">
        <v>1277</v>
      </c>
      <c r="B278" s="58" t="s">
        <v>151</v>
      </c>
      <c r="C278" s="61" t="s">
        <v>262</v>
      </c>
      <c r="D278" s="59" t="s">
        <v>1525</v>
      </c>
      <c r="E278" s="59" t="s">
        <v>1526</v>
      </c>
      <c r="F278" s="60" t="s">
        <v>1514</v>
      </c>
      <c r="G278" s="60" t="s">
        <v>1322</v>
      </c>
      <c r="H278" s="61" t="s">
        <v>89</v>
      </c>
      <c r="I278" s="62">
        <v>100000000</v>
      </c>
      <c r="J278" s="62">
        <v>100000000</v>
      </c>
      <c r="K278" s="62">
        <v>99170000</v>
      </c>
      <c r="L278" s="62">
        <v>822351</v>
      </c>
      <c r="M278" s="62">
        <v>98347649</v>
      </c>
      <c r="N278" s="62">
        <v>15629186248.139999</v>
      </c>
      <c r="O278" s="62">
        <v>143547864</v>
      </c>
      <c r="P278" s="62">
        <v>20067836212.755001</v>
      </c>
      <c r="Q278" s="62">
        <v>98347649</v>
      </c>
      <c r="R278" s="62" t="s">
        <v>268</v>
      </c>
      <c r="S278" s="58" t="s">
        <v>334</v>
      </c>
      <c r="T278" s="58" t="s">
        <v>97</v>
      </c>
      <c r="U278" s="58" t="s">
        <v>120</v>
      </c>
      <c r="V278" s="58" t="s">
        <v>279</v>
      </c>
    </row>
    <row r="279" spans="1:22" s="56" customFormat="1" ht="15.95" customHeight="1" outlineLevel="3" x14ac:dyDescent="0.2">
      <c r="A279" s="58" t="s">
        <v>1277</v>
      </c>
      <c r="B279" s="58" t="s">
        <v>151</v>
      </c>
      <c r="C279" s="61" t="s">
        <v>262</v>
      </c>
      <c r="D279" s="59" t="s">
        <v>1702</v>
      </c>
      <c r="E279" s="59" t="s">
        <v>1703</v>
      </c>
      <c r="F279" s="60" t="s">
        <v>1739</v>
      </c>
      <c r="G279" s="60" t="s">
        <v>1436</v>
      </c>
      <c r="H279" s="61" t="s">
        <v>89</v>
      </c>
      <c r="I279" s="62">
        <v>195000000</v>
      </c>
      <c r="J279" s="62">
        <v>195000000</v>
      </c>
      <c r="K279" s="62" t="s">
        <v>85</v>
      </c>
      <c r="L279" s="62" t="s">
        <v>85</v>
      </c>
      <c r="M279" s="62">
        <v>195000000</v>
      </c>
      <c r="N279" s="62" t="s">
        <v>85</v>
      </c>
      <c r="O279" s="62" t="s">
        <v>85</v>
      </c>
      <c r="P279" s="62">
        <v>39789746895.599998</v>
      </c>
      <c r="Q279" s="62">
        <v>195000000</v>
      </c>
      <c r="R279" s="62" t="s">
        <v>268</v>
      </c>
      <c r="S279" s="58" t="s">
        <v>334</v>
      </c>
      <c r="T279" s="58" t="s">
        <v>246</v>
      </c>
      <c r="U279" s="58" t="s">
        <v>109</v>
      </c>
      <c r="V279" s="58" t="s">
        <v>279</v>
      </c>
    </row>
    <row r="280" spans="1:22" s="184" customFormat="1" ht="15.95" customHeight="1" outlineLevel="2" x14ac:dyDescent="0.2">
      <c r="A280" s="179"/>
      <c r="B280" s="179" t="s">
        <v>1397</v>
      </c>
      <c r="C280" s="180"/>
      <c r="D280" s="181"/>
      <c r="E280" s="181"/>
      <c r="F280" s="182"/>
      <c r="G280" s="182"/>
      <c r="H280" s="180"/>
      <c r="I280" s="183"/>
      <c r="J280" s="183">
        <f t="shared" ref="J280:P280" si="19">SUBTOTAL(9,J242:J279)</f>
        <v>3484467265.6399999</v>
      </c>
      <c r="K280" s="183">
        <f t="shared" si="19"/>
        <v>2352042729.8499994</v>
      </c>
      <c r="L280" s="183">
        <f t="shared" si="19"/>
        <v>271880399.88</v>
      </c>
      <c r="M280" s="183">
        <f t="shared" si="19"/>
        <v>2329924829.9700003</v>
      </c>
      <c r="N280" s="183">
        <f t="shared" si="19"/>
        <v>370681797805.883</v>
      </c>
      <c r="O280" s="183">
        <f t="shared" si="19"/>
        <v>48210904319.945007</v>
      </c>
      <c r="P280" s="183">
        <f t="shared" si="19"/>
        <v>475421124462.97394</v>
      </c>
      <c r="Q280" s="183"/>
      <c r="R280" s="183"/>
      <c r="S280" s="179"/>
      <c r="T280" s="179"/>
      <c r="U280" s="179"/>
      <c r="V280" s="179"/>
    </row>
    <row r="281" spans="1:22" s="56" customFormat="1" ht="15.95" customHeight="1" outlineLevel="3" x14ac:dyDescent="0.2">
      <c r="A281" s="58" t="s">
        <v>1277</v>
      </c>
      <c r="B281" s="58" t="s">
        <v>153</v>
      </c>
      <c r="C281" s="61" t="s">
        <v>263</v>
      </c>
      <c r="D281" s="59" t="s">
        <v>1527</v>
      </c>
      <c r="E281" s="59" t="s">
        <v>1528</v>
      </c>
      <c r="F281" s="60" t="s">
        <v>1506</v>
      </c>
      <c r="G281" s="60" t="s">
        <v>1529</v>
      </c>
      <c r="H281" s="61" t="s">
        <v>86</v>
      </c>
      <c r="I281" s="62">
        <v>15100000</v>
      </c>
      <c r="J281" s="62">
        <v>20049478.128681559</v>
      </c>
      <c r="K281" s="62">
        <v>21538942.000999998</v>
      </c>
      <c r="L281" s="62" t="s">
        <v>85</v>
      </c>
      <c r="M281" s="62">
        <v>20049478.129000001</v>
      </c>
      <c r="N281" s="62">
        <v>3394536010.0370002</v>
      </c>
      <c r="O281" s="62" t="s">
        <v>85</v>
      </c>
      <c r="P281" s="62">
        <v>4091095692.9699998</v>
      </c>
      <c r="Q281" s="62">
        <v>15100000</v>
      </c>
      <c r="R281" s="62" t="s">
        <v>268</v>
      </c>
      <c r="S281" s="58" t="s">
        <v>334</v>
      </c>
      <c r="T281" s="58" t="s">
        <v>1507</v>
      </c>
      <c r="U281" s="58" t="s">
        <v>1530</v>
      </c>
      <c r="V281" s="58" t="s">
        <v>279</v>
      </c>
    </row>
    <row r="282" spans="1:22" s="56" customFormat="1" ht="15.95" customHeight="1" outlineLevel="3" x14ac:dyDescent="0.2">
      <c r="A282" s="58" t="s">
        <v>1277</v>
      </c>
      <c r="B282" s="58" t="s">
        <v>153</v>
      </c>
      <c r="C282" s="61" t="s">
        <v>263</v>
      </c>
      <c r="D282" s="59" t="s">
        <v>1531</v>
      </c>
      <c r="E282" s="59" t="s">
        <v>1532</v>
      </c>
      <c r="F282" s="60" t="s">
        <v>1506</v>
      </c>
      <c r="G282" s="60" t="s">
        <v>777</v>
      </c>
      <c r="H282" s="61" t="s">
        <v>86</v>
      </c>
      <c r="I282" s="62">
        <v>10600000</v>
      </c>
      <c r="J282" s="62">
        <v>14074468.090332752</v>
      </c>
      <c r="K282" s="62">
        <v>15120052</v>
      </c>
      <c r="L282" s="62" t="s">
        <v>85</v>
      </c>
      <c r="M282" s="62">
        <v>14074468.09</v>
      </c>
      <c r="N282" s="62">
        <v>2382919318.3039999</v>
      </c>
      <c r="O282" s="62" t="s">
        <v>85</v>
      </c>
      <c r="P282" s="62">
        <v>2871894989.7670002</v>
      </c>
      <c r="Q282" s="62">
        <v>10600000</v>
      </c>
      <c r="R282" s="62" t="s">
        <v>268</v>
      </c>
      <c r="S282" s="58" t="s">
        <v>334</v>
      </c>
      <c r="T282" s="58" t="s">
        <v>1507</v>
      </c>
      <c r="U282" s="58" t="s">
        <v>230</v>
      </c>
      <c r="V282" s="58" t="s">
        <v>279</v>
      </c>
    </row>
    <row r="283" spans="1:22" s="56" customFormat="1" ht="15.95" customHeight="1" outlineLevel="3" x14ac:dyDescent="0.2">
      <c r="A283" s="58" t="s">
        <v>1277</v>
      </c>
      <c r="B283" s="58" t="s">
        <v>153</v>
      </c>
      <c r="C283" s="61" t="s">
        <v>263</v>
      </c>
      <c r="D283" s="59" t="s">
        <v>1533</v>
      </c>
      <c r="E283" s="59" t="s">
        <v>1534</v>
      </c>
      <c r="F283" s="60" t="s">
        <v>1535</v>
      </c>
      <c r="G283" s="60" t="s">
        <v>1322</v>
      </c>
      <c r="H283" s="61" t="s">
        <v>86</v>
      </c>
      <c r="I283" s="62">
        <v>11000000</v>
      </c>
      <c r="J283" s="62">
        <v>14605580.093741534</v>
      </c>
      <c r="K283" s="62">
        <v>14689650.562999999</v>
      </c>
      <c r="L283" s="62" t="s">
        <v>85</v>
      </c>
      <c r="M283" s="62">
        <v>13673829.832</v>
      </c>
      <c r="N283" s="62">
        <v>2315088076.6690001</v>
      </c>
      <c r="O283" s="62" t="s">
        <v>85</v>
      </c>
      <c r="P283" s="62">
        <v>2790144759.4899998</v>
      </c>
      <c r="Q283" s="62">
        <v>10298264.58</v>
      </c>
      <c r="R283" s="62" t="s">
        <v>268</v>
      </c>
      <c r="S283" s="58" t="s">
        <v>334</v>
      </c>
      <c r="T283" s="58" t="s">
        <v>1507</v>
      </c>
      <c r="U283" s="58" t="s">
        <v>230</v>
      </c>
      <c r="V283" s="58" t="s">
        <v>279</v>
      </c>
    </row>
    <row r="284" spans="1:22" s="56" customFormat="1" ht="15.95" customHeight="1" outlineLevel="3" x14ac:dyDescent="0.2">
      <c r="A284" s="58" t="s">
        <v>1277</v>
      </c>
      <c r="B284" s="58" t="s">
        <v>153</v>
      </c>
      <c r="C284" s="61" t="s">
        <v>263</v>
      </c>
      <c r="D284" s="59" t="s">
        <v>1536</v>
      </c>
      <c r="E284" s="59" t="s">
        <v>1537</v>
      </c>
      <c r="F284" s="60" t="s">
        <v>1538</v>
      </c>
      <c r="G284" s="60" t="s">
        <v>1322</v>
      </c>
      <c r="H284" s="61" t="s">
        <v>86</v>
      </c>
      <c r="I284" s="62">
        <v>45800000</v>
      </c>
      <c r="J284" s="62">
        <v>60812324.390305661</v>
      </c>
      <c r="K284" s="62">
        <v>62908630.824000001</v>
      </c>
      <c r="L284" s="62" t="s">
        <v>85</v>
      </c>
      <c r="M284" s="62">
        <v>58558364.555</v>
      </c>
      <c r="N284" s="62">
        <v>9914396569.1310005</v>
      </c>
      <c r="O284" s="62" t="s">
        <v>85</v>
      </c>
      <c r="P284" s="62">
        <v>11948833355.261</v>
      </c>
      <c r="Q284" s="62">
        <v>44102459.880000003</v>
      </c>
      <c r="R284" s="62" t="s">
        <v>268</v>
      </c>
      <c r="S284" s="58" t="s">
        <v>334</v>
      </c>
      <c r="T284" s="58" t="s">
        <v>1507</v>
      </c>
      <c r="U284" s="58" t="s">
        <v>358</v>
      </c>
      <c r="V284" s="58" t="s">
        <v>279</v>
      </c>
    </row>
    <row r="285" spans="1:22" s="56" customFormat="1" ht="15.95" customHeight="1" outlineLevel="3" x14ac:dyDescent="0.2">
      <c r="A285" s="58" t="s">
        <v>1277</v>
      </c>
      <c r="B285" s="58" t="s">
        <v>153</v>
      </c>
      <c r="C285" s="61" t="s">
        <v>262</v>
      </c>
      <c r="D285" s="59" t="s">
        <v>19</v>
      </c>
      <c r="E285" s="59" t="s">
        <v>20</v>
      </c>
      <c r="F285" s="60" t="s">
        <v>583</v>
      </c>
      <c r="G285" s="60" t="s">
        <v>721</v>
      </c>
      <c r="H285" s="61" t="s">
        <v>86</v>
      </c>
      <c r="I285" s="62">
        <v>13400000</v>
      </c>
      <c r="J285" s="62">
        <v>17792252.114194233</v>
      </c>
      <c r="K285" s="62">
        <v>1330605.2</v>
      </c>
      <c r="L285" s="62" t="s">
        <v>85</v>
      </c>
      <c r="M285" s="62">
        <v>1238591.007</v>
      </c>
      <c r="N285" s="62">
        <v>209703302.41999999</v>
      </c>
      <c r="O285" s="62" t="s">
        <v>85</v>
      </c>
      <c r="P285" s="62">
        <v>252734475.285</v>
      </c>
      <c r="Q285" s="62">
        <v>932828.48</v>
      </c>
      <c r="R285" s="62" t="s">
        <v>268</v>
      </c>
      <c r="S285" s="58" t="s">
        <v>334</v>
      </c>
      <c r="T285" s="58" t="s">
        <v>96</v>
      </c>
      <c r="U285" s="58" t="s">
        <v>120</v>
      </c>
      <c r="V285" s="58" t="s">
        <v>279</v>
      </c>
    </row>
    <row r="286" spans="1:22" s="56" customFormat="1" ht="15.95" customHeight="1" outlineLevel="3" x14ac:dyDescent="0.2">
      <c r="A286" s="58" t="s">
        <v>1277</v>
      </c>
      <c r="B286" s="58" t="s">
        <v>153</v>
      </c>
      <c r="C286" s="61" t="s">
        <v>262</v>
      </c>
      <c r="D286" s="59" t="s">
        <v>233</v>
      </c>
      <c r="E286" s="59" t="s">
        <v>234</v>
      </c>
      <c r="F286" s="60" t="s">
        <v>584</v>
      </c>
      <c r="G286" s="60" t="s">
        <v>37</v>
      </c>
      <c r="H286" s="61" t="s">
        <v>86</v>
      </c>
      <c r="I286" s="62">
        <v>96700000</v>
      </c>
      <c r="J286" s="62">
        <v>128396326.8240733</v>
      </c>
      <c r="K286" s="62">
        <v>12269.58</v>
      </c>
      <c r="L286" s="62" t="s">
        <v>85</v>
      </c>
      <c r="M286" s="62">
        <v>11421.111999999999</v>
      </c>
      <c r="N286" s="62">
        <v>1933685.074</v>
      </c>
      <c r="O286" s="62" t="s">
        <v>85</v>
      </c>
      <c r="P286" s="62">
        <v>2330477.7599999998</v>
      </c>
      <c r="Q286" s="62">
        <v>8601.66</v>
      </c>
      <c r="R286" s="62" t="s">
        <v>1192</v>
      </c>
      <c r="S286" s="58" t="s">
        <v>102</v>
      </c>
      <c r="T286" s="58" t="s">
        <v>102</v>
      </c>
      <c r="U286" s="58" t="s">
        <v>385</v>
      </c>
      <c r="V286" s="58" t="s">
        <v>279</v>
      </c>
    </row>
    <row r="287" spans="1:22" s="56" customFormat="1" ht="15.95" customHeight="1" outlineLevel="3" x14ac:dyDescent="0.2">
      <c r="A287" s="58" t="s">
        <v>1277</v>
      </c>
      <c r="B287" s="58" t="s">
        <v>153</v>
      </c>
      <c r="C287" s="61" t="s">
        <v>262</v>
      </c>
      <c r="D287" s="59" t="s">
        <v>372</v>
      </c>
      <c r="E287" s="59" t="s">
        <v>373</v>
      </c>
      <c r="F287" s="60" t="s">
        <v>544</v>
      </c>
      <c r="G287" s="60" t="s">
        <v>1757</v>
      </c>
      <c r="H287" s="61" t="s">
        <v>86</v>
      </c>
      <c r="I287" s="62">
        <v>201800000</v>
      </c>
      <c r="J287" s="62">
        <v>267946005.71973106</v>
      </c>
      <c r="K287" s="62">
        <v>94304202.180999994</v>
      </c>
      <c r="L287" s="62">
        <v>15582773.379000001</v>
      </c>
      <c r="M287" s="62">
        <v>72767773.821999997</v>
      </c>
      <c r="N287" s="62">
        <v>14862336794.01</v>
      </c>
      <c r="O287" s="62">
        <v>2881166612.717</v>
      </c>
      <c r="P287" s="62">
        <v>14848263089.888</v>
      </c>
      <c r="Q287" s="62">
        <v>54804089.046999998</v>
      </c>
      <c r="R287" s="62" t="s">
        <v>268</v>
      </c>
      <c r="S287" s="58" t="s">
        <v>334</v>
      </c>
      <c r="T287" s="58" t="s">
        <v>246</v>
      </c>
      <c r="U287" s="58" t="s">
        <v>109</v>
      </c>
      <c r="V287" s="58" t="s">
        <v>279</v>
      </c>
    </row>
    <row r="288" spans="1:22" s="56" customFormat="1" ht="15.95" customHeight="1" outlineLevel="3" x14ac:dyDescent="0.2">
      <c r="A288" s="58" t="s">
        <v>1277</v>
      </c>
      <c r="B288" s="58" t="s">
        <v>153</v>
      </c>
      <c r="C288" s="61" t="s">
        <v>262</v>
      </c>
      <c r="D288" s="59" t="s">
        <v>1347</v>
      </c>
      <c r="E288" s="59" t="s">
        <v>1348</v>
      </c>
      <c r="F288" s="60" t="s">
        <v>1349</v>
      </c>
      <c r="G288" s="60" t="s">
        <v>721</v>
      </c>
      <c r="H288" s="61" t="s">
        <v>86</v>
      </c>
      <c r="I288" s="62">
        <v>99500000</v>
      </c>
      <c r="J288" s="62">
        <v>132114110.84793478</v>
      </c>
      <c r="K288" s="62">
        <v>2814858.6579999998</v>
      </c>
      <c r="L288" s="62" t="s">
        <v>85</v>
      </c>
      <c r="M288" s="62">
        <v>2620205.1660000002</v>
      </c>
      <c r="N288" s="62">
        <v>443621561.18900001</v>
      </c>
      <c r="O288" s="62" t="s">
        <v>85</v>
      </c>
      <c r="P288" s="62">
        <v>534652822.33600003</v>
      </c>
      <c r="Q288" s="62">
        <v>1973372.96</v>
      </c>
      <c r="R288" s="62" t="s">
        <v>1192</v>
      </c>
      <c r="S288" s="58" t="s">
        <v>102</v>
      </c>
      <c r="T288" s="58" t="s">
        <v>97</v>
      </c>
      <c r="U288" s="58" t="s">
        <v>111</v>
      </c>
      <c r="V288" s="58" t="s">
        <v>279</v>
      </c>
    </row>
    <row r="289" spans="1:22" s="56" customFormat="1" ht="15.95" customHeight="1" outlineLevel="3" x14ac:dyDescent="0.2">
      <c r="A289" s="58" t="s">
        <v>1277</v>
      </c>
      <c r="B289" s="58" t="s">
        <v>153</v>
      </c>
      <c r="C289" s="61" t="s">
        <v>262</v>
      </c>
      <c r="D289" s="59" t="s">
        <v>696</v>
      </c>
      <c r="E289" s="59" t="s">
        <v>697</v>
      </c>
      <c r="F289" s="60" t="s">
        <v>698</v>
      </c>
      <c r="G289" s="60" t="s">
        <v>844</v>
      </c>
      <c r="H289" s="61" t="s">
        <v>86</v>
      </c>
      <c r="I289" s="62">
        <v>78300000</v>
      </c>
      <c r="J289" s="62">
        <v>103965174.66726929</v>
      </c>
      <c r="K289" s="62">
        <v>65278712.897</v>
      </c>
      <c r="L289" s="62">
        <v>41750486.506999999</v>
      </c>
      <c r="M289" s="62">
        <v>21416105.182999998</v>
      </c>
      <c r="N289" s="62">
        <v>10287921366.358999</v>
      </c>
      <c r="O289" s="62">
        <v>7144927424.8690004</v>
      </c>
      <c r="P289" s="62">
        <v>4369955921.6059999</v>
      </c>
      <c r="Q289" s="62">
        <v>16129257.140000001</v>
      </c>
      <c r="R289" s="62" t="s">
        <v>268</v>
      </c>
      <c r="S289" s="58" t="s">
        <v>334</v>
      </c>
      <c r="T289" s="58" t="s">
        <v>246</v>
      </c>
      <c r="U289" s="58" t="s">
        <v>109</v>
      </c>
      <c r="V289" s="58" t="s">
        <v>279</v>
      </c>
    </row>
    <row r="290" spans="1:22" s="56" customFormat="1" ht="15.95" customHeight="1" outlineLevel="3" x14ac:dyDescent="0.2">
      <c r="A290" s="58" t="s">
        <v>1277</v>
      </c>
      <c r="B290" s="58" t="s">
        <v>153</v>
      </c>
      <c r="C290" s="61" t="s">
        <v>262</v>
      </c>
      <c r="D290" s="59" t="s">
        <v>649</v>
      </c>
      <c r="E290" s="59" t="s">
        <v>650</v>
      </c>
      <c r="F290" s="60" t="s">
        <v>651</v>
      </c>
      <c r="G290" s="60" t="s">
        <v>1430</v>
      </c>
      <c r="H290" s="61" t="s">
        <v>86</v>
      </c>
      <c r="I290" s="62">
        <v>49400000</v>
      </c>
      <c r="J290" s="62">
        <v>65592332.420984708</v>
      </c>
      <c r="K290" s="62">
        <v>12505040.419</v>
      </c>
      <c r="L290" s="62">
        <v>766204.68799999997</v>
      </c>
      <c r="M290" s="62">
        <v>10923793.713</v>
      </c>
      <c r="N290" s="62">
        <v>1970793644.7590001</v>
      </c>
      <c r="O290" s="62">
        <v>126643185</v>
      </c>
      <c r="P290" s="62">
        <v>2228999933.2020001</v>
      </c>
      <c r="Q290" s="62">
        <v>8227111.1500000004</v>
      </c>
      <c r="R290" s="62" t="s">
        <v>268</v>
      </c>
      <c r="S290" s="58" t="s">
        <v>334</v>
      </c>
      <c r="T290" s="58" t="s">
        <v>90</v>
      </c>
      <c r="U290" s="58" t="s">
        <v>120</v>
      </c>
      <c r="V290" s="58" t="s">
        <v>279</v>
      </c>
    </row>
    <row r="291" spans="1:22" s="56" customFormat="1" ht="15.95" customHeight="1" outlineLevel="3" x14ac:dyDescent="0.2">
      <c r="A291" s="58" t="s">
        <v>1277</v>
      </c>
      <c r="B291" s="58" t="s">
        <v>153</v>
      </c>
      <c r="C291" s="61" t="s">
        <v>262</v>
      </c>
      <c r="D291" s="59" t="s">
        <v>666</v>
      </c>
      <c r="E291" s="59" t="s">
        <v>667</v>
      </c>
      <c r="F291" s="60" t="s">
        <v>651</v>
      </c>
      <c r="G291" s="60" t="s">
        <v>895</v>
      </c>
      <c r="H291" s="61" t="s">
        <v>86</v>
      </c>
      <c r="I291" s="62">
        <v>122800000</v>
      </c>
      <c r="J291" s="62">
        <v>163051385.04649639</v>
      </c>
      <c r="K291" s="62">
        <v>175164376.005</v>
      </c>
      <c r="L291" s="62" t="s">
        <v>85</v>
      </c>
      <c r="M291" s="62">
        <v>163051385.046</v>
      </c>
      <c r="N291" s="62">
        <v>27605895498.845001</v>
      </c>
      <c r="O291" s="62" t="s">
        <v>85</v>
      </c>
      <c r="P291" s="62">
        <v>33270632522.959</v>
      </c>
      <c r="Q291" s="62">
        <v>122800000</v>
      </c>
      <c r="R291" s="62" t="s">
        <v>268</v>
      </c>
      <c r="S291" s="58" t="s">
        <v>334</v>
      </c>
      <c r="T291" s="58" t="s">
        <v>246</v>
      </c>
      <c r="U291" s="58" t="s">
        <v>87</v>
      </c>
      <c r="V291" s="58" t="s">
        <v>279</v>
      </c>
    </row>
    <row r="292" spans="1:22" s="56" customFormat="1" ht="15.95" customHeight="1" outlineLevel="3" x14ac:dyDescent="0.2">
      <c r="A292" s="58" t="s">
        <v>1277</v>
      </c>
      <c r="B292" s="58" t="s">
        <v>153</v>
      </c>
      <c r="C292" s="61" t="s">
        <v>262</v>
      </c>
      <c r="D292" s="59" t="s">
        <v>668</v>
      </c>
      <c r="E292" s="59" t="s">
        <v>669</v>
      </c>
      <c r="F292" s="60" t="s">
        <v>651</v>
      </c>
      <c r="G292" s="60" t="s">
        <v>1757</v>
      </c>
      <c r="H292" s="61" t="s">
        <v>86</v>
      </c>
      <c r="I292" s="62">
        <v>256900000</v>
      </c>
      <c r="J292" s="62">
        <v>341106684.18929094</v>
      </c>
      <c r="K292" s="62">
        <v>84271375.491999999</v>
      </c>
      <c r="L292" s="62">
        <v>35026798.160999998</v>
      </c>
      <c r="M292" s="62">
        <v>44646493.523999996</v>
      </c>
      <c r="N292" s="62">
        <v>13281163889.815001</v>
      </c>
      <c r="O292" s="62">
        <v>6403224400.9040003</v>
      </c>
      <c r="P292" s="62">
        <v>9110116292.7049999</v>
      </c>
      <c r="Q292" s="62">
        <v>33624917.710000001</v>
      </c>
      <c r="R292" s="62" t="s">
        <v>268</v>
      </c>
      <c r="S292" s="58" t="s">
        <v>334</v>
      </c>
      <c r="T292" s="58" t="s">
        <v>246</v>
      </c>
      <c r="U292" s="58" t="s">
        <v>87</v>
      </c>
      <c r="V292" s="58" t="s">
        <v>279</v>
      </c>
    </row>
    <row r="293" spans="1:22" s="56" customFormat="1" ht="15.95" customHeight="1" outlineLevel="3" x14ac:dyDescent="0.2">
      <c r="A293" s="58" t="s">
        <v>1277</v>
      </c>
      <c r="B293" s="58" t="s">
        <v>153</v>
      </c>
      <c r="C293" s="61" t="s">
        <v>262</v>
      </c>
      <c r="D293" s="59" t="s">
        <v>637</v>
      </c>
      <c r="E293" s="59" t="s">
        <v>638</v>
      </c>
      <c r="F293" s="60" t="s">
        <v>198</v>
      </c>
      <c r="G293" s="60" t="s">
        <v>1196</v>
      </c>
      <c r="H293" s="61" t="s">
        <v>86</v>
      </c>
      <c r="I293" s="62">
        <v>23130292.25</v>
      </c>
      <c r="J293" s="62">
        <v>30711939.640820373</v>
      </c>
      <c r="K293" s="62">
        <v>-372948.136</v>
      </c>
      <c r="L293" s="62">
        <v>-369910.00199999998</v>
      </c>
      <c r="M293" s="62" t="s">
        <v>85</v>
      </c>
      <c r="N293" s="62">
        <v>-58776604.577</v>
      </c>
      <c r="O293" s="62">
        <v>-64845184.300999999</v>
      </c>
      <c r="P293" s="62" t="s">
        <v>85</v>
      </c>
      <c r="Q293" s="62" t="s">
        <v>85</v>
      </c>
      <c r="R293" s="62" t="s">
        <v>268</v>
      </c>
      <c r="S293" s="58" t="s">
        <v>334</v>
      </c>
      <c r="T293" s="58" t="s">
        <v>143</v>
      </c>
      <c r="U293" s="58" t="s">
        <v>120</v>
      </c>
      <c r="V293" s="58" t="s">
        <v>279</v>
      </c>
    </row>
    <row r="294" spans="1:22" s="56" customFormat="1" ht="15.95" customHeight="1" outlineLevel="3" x14ac:dyDescent="0.2">
      <c r="A294" s="58" t="s">
        <v>1277</v>
      </c>
      <c r="B294" s="58" t="s">
        <v>153</v>
      </c>
      <c r="C294" s="61" t="s">
        <v>262</v>
      </c>
      <c r="D294" s="59" t="s">
        <v>699</v>
      </c>
      <c r="E294" s="59" t="s">
        <v>700</v>
      </c>
      <c r="F294" s="60" t="s">
        <v>361</v>
      </c>
      <c r="G294" s="60" t="s">
        <v>995</v>
      </c>
      <c r="H294" s="61" t="s">
        <v>86</v>
      </c>
      <c r="I294" s="62">
        <v>79251392.709999993</v>
      </c>
      <c r="J294" s="62">
        <v>105228414.8878608</v>
      </c>
      <c r="K294" s="62">
        <v>-1369659.7379999999</v>
      </c>
      <c r="L294" s="62">
        <v>-1348055.058</v>
      </c>
      <c r="M294" s="62" t="s">
        <v>85</v>
      </c>
      <c r="N294" s="62">
        <v>-215858295.34599999</v>
      </c>
      <c r="O294" s="62">
        <v>-235707339.38699999</v>
      </c>
      <c r="P294" s="62" t="s">
        <v>85</v>
      </c>
      <c r="Q294" s="62" t="s">
        <v>85</v>
      </c>
      <c r="R294" s="62" t="s">
        <v>268</v>
      </c>
      <c r="S294" s="58" t="s">
        <v>334</v>
      </c>
      <c r="T294" s="58" t="s">
        <v>152</v>
      </c>
      <c r="U294" s="58"/>
      <c r="V294" s="58" t="s">
        <v>279</v>
      </c>
    </row>
    <row r="295" spans="1:22" s="56" customFormat="1" ht="15.95" customHeight="1" outlineLevel="3" x14ac:dyDescent="0.2">
      <c r="A295" s="58" t="s">
        <v>1277</v>
      </c>
      <c r="B295" s="58" t="s">
        <v>153</v>
      </c>
      <c r="C295" s="61" t="s">
        <v>262</v>
      </c>
      <c r="D295" s="59" t="s">
        <v>735</v>
      </c>
      <c r="E295" s="59" t="s">
        <v>736</v>
      </c>
      <c r="F295" s="60" t="s">
        <v>720</v>
      </c>
      <c r="G295" s="60" t="s">
        <v>670</v>
      </c>
      <c r="H295" s="61" t="s">
        <v>86</v>
      </c>
      <c r="I295" s="62">
        <v>132700000</v>
      </c>
      <c r="J295" s="62">
        <v>176196407.13086379</v>
      </c>
      <c r="K295" s="62">
        <v>60813452.435999997</v>
      </c>
      <c r="L295" s="62">
        <v>48927274.038999997</v>
      </c>
      <c r="M295" s="62">
        <v>9143960.0989999995</v>
      </c>
      <c r="N295" s="62">
        <v>9584196576.7000008</v>
      </c>
      <c r="O295" s="62">
        <v>9291282699</v>
      </c>
      <c r="P295" s="62">
        <v>1865824912.7030001</v>
      </c>
      <c r="Q295" s="62">
        <v>6886652.9400000004</v>
      </c>
      <c r="R295" s="62" t="s">
        <v>268</v>
      </c>
      <c r="S295" s="58" t="s">
        <v>334</v>
      </c>
      <c r="T295" s="58" t="s">
        <v>90</v>
      </c>
      <c r="U295" s="58" t="s">
        <v>120</v>
      </c>
      <c r="V295" s="58" t="s">
        <v>279</v>
      </c>
    </row>
    <row r="296" spans="1:22" s="56" customFormat="1" ht="15.95" customHeight="1" outlineLevel="3" x14ac:dyDescent="0.2">
      <c r="A296" s="58" t="s">
        <v>1277</v>
      </c>
      <c r="B296" s="58" t="s">
        <v>153</v>
      </c>
      <c r="C296" s="61" t="s">
        <v>262</v>
      </c>
      <c r="D296" s="59" t="s">
        <v>738</v>
      </c>
      <c r="E296" s="59" t="s">
        <v>739</v>
      </c>
      <c r="F296" s="60" t="s">
        <v>829</v>
      </c>
      <c r="G296" s="60" t="s">
        <v>1438</v>
      </c>
      <c r="H296" s="61" t="s">
        <v>86</v>
      </c>
      <c r="I296" s="62">
        <v>36300000</v>
      </c>
      <c r="J296" s="62">
        <v>48198414.309347063</v>
      </c>
      <c r="K296" s="62">
        <v>2229860.2799999998</v>
      </c>
      <c r="L296" s="62">
        <v>-386885.70600000001</v>
      </c>
      <c r="M296" s="62">
        <v>2443066.2340000002</v>
      </c>
      <c r="N296" s="62">
        <v>351425850.755</v>
      </c>
      <c r="O296" s="62">
        <v>-68324065.878999993</v>
      </c>
      <c r="P296" s="62">
        <v>498507626.12900001</v>
      </c>
      <c r="Q296" s="62">
        <v>1839963.11</v>
      </c>
      <c r="R296" s="62" t="s">
        <v>268</v>
      </c>
      <c r="S296" s="58" t="s">
        <v>334</v>
      </c>
      <c r="T296" s="58" t="s">
        <v>96</v>
      </c>
      <c r="U296" s="58" t="s">
        <v>111</v>
      </c>
      <c r="V296" s="58" t="s">
        <v>279</v>
      </c>
    </row>
    <row r="297" spans="1:22" s="56" customFormat="1" ht="15.95" customHeight="1" outlineLevel="3" x14ac:dyDescent="0.2">
      <c r="A297" s="58" t="s">
        <v>1277</v>
      </c>
      <c r="B297" s="58" t="s">
        <v>153</v>
      </c>
      <c r="C297" s="61" t="s">
        <v>262</v>
      </c>
      <c r="D297" s="59" t="s">
        <v>830</v>
      </c>
      <c r="E297" s="59" t="s">
        <v>831</v>
      </c>
      <c r="F297" s="60" t="s">
        <v>832</v>
      </c>
      <c r="G297" s="60" t="s">
        <v>737</v>
      </c>
      <c r="H297" s="61" t="s">
        <v>86</v>
      </c>
      <c r="I297" s="62">
        <v>77556769.849999994</v>
      </c>
      <c r="J297" s="62">
        <v>102978328.5323685</v>
      </c>
      <c r="K297" s="62">
        <v>10129405.578</v>
      </c>
      <c r="L297" s="62">
        <v>10102635.378</v>
      </c>
      <c r="M297" s="62" t="s">
        <v>85</v>
      </c>
      <c r="N297" s="62">
        <v>1596393731.651</v>
      </c>
      <c r="O297" s="62">
        <v>1629331168.977</v>
      </c>
      <c r="P297" s="62" t="s">
        <v>85</v>
      </c>
      <c r="Q297" s="62" t="s">
        <v>85</v>
      </c>
      <c r="R297" s="62" t="s">
        <v>268</v>
      </c>
      <c r="S297" s="58" t="s">
        <v>334</v>
      </c>
      <c r="T297" s="58" t="s">
        <v>152</v>
      </c>
      <c r="U297" s="58" t="s">
        <v>120</v>
      </c>
      <c r="V297" s="58" t="s">
        <v>279</v>
      </c>
    </row>
    <row r="298" spans="1:22" s="56" customFormat="1" ht="15.95" customHeight="1" outlineLevel="3" x14ac:dyDescent="0.2">
      <c r="A298" s="58" t="s">
        <v>1277</v>
      </c>
      <c r="B298" s="58" t="s">
        <v>153</v>
      </c>
      <c r="C298" s="61" t="s">
        <v>262</v>
      </c>
      <c r="D298" s="59" t="s">
        <v>740</v>
      </c>
      <c r="E298" s="59" t="s">
        <v>741</v>
      </c>
      <c r="F298" s="60" t="s">
        <v>725</v>
      </c>
      <c r="G298" s="60" t="s">
        <v>995</v>
      </c>
      <c r="H298" s="61" t="s">
        <v>86</v>
      </c>
      <c r="I298" s="62">
        <v>83160707.370000005</v>
      </c>
      <c r="J298" s="62">
        <v>110419124.74043064</v>
      </c>
      <c r="K298" s="62">
        <v>33824623.658</v>
      </c>
      <c r="L298" s="62">
        <v>33007012.377999999</v>
      </c>
      <c r="M298" s="62">
        <v>354323.592</v>
      </c>
      <c r="N298" s="62">
        <v>5330758726.6700001</v>
      </c>
      <c r="O298" s="62">
        <v>5608870563.533</v>
      </c>
      <c r="P298" s="62">
        <v>72299723.364999995</v>
      </c>
      <c r="Q298" s="62">
        <v>266854.14</v>
      </c>
      <c r="R298" s="62" t="s">
        <v>268</v>
      </c>
      <c r="S298" s="58" t="s">
        <v>334</v>
      </c>
      <c r="T298" s="58" t="s">
        <v>1195</v>
      </c>
      <c r="U298" s="58" t="s">
        <v>111</v>
      </c>
      <c r="V298" s="58" t="s">
        <v>279</v>
      </c>
    </row>
    <row r="299" spans="1:22" s="56" customFormat="1" ht="15.95" customHeight="1" outlineLevel="3" x14ac:dyDescent="0.2">
      <c r="A299" s="58" t="s">
        <v>1277</v>
      </c>
      <c r="B299" s="58" t="s">
        <v>153</v>
      </c>
      <c r="C299" s="61" t="s">
        <v>262</v>
      </c>
      <c r="D299" s="59" t="s">
        <v>896</v>
      </c>
      <c r="E299" s="59" t="s">
        <v>894</v>
      </c>
      <c r="F299" s="60" t="s">
        <v>893</v>
      </c>
      <c r="G299" s="60" t="s">
        <v>737</v>
      </c>
      <c r="H299" s="61" t="s">
        <v>86</v>
      </c>
      <c r="I299" s="62">
        <v>36100000</v>
      </c>
      <c r="J299" s="62">
        <v>47932858.307642668</v>
      </c>
      <c r="K299" s="62">
        <v>13634708.387</v>
      </c>
      <c r="L299" s="62">
        <v>9816688.4169999994</v>
      </c>
      <c r="M299" s="62">
        <v>3540912.122</v>
      </c>
      <c r="N299" s="62">
        <v>2148829251.053</v>
      </c>
      <c r="O299" s="62">
        <v>1642393096.223</v>
      </c>
      <c r="P299" s="62">
        <v>722523062.10800004</v>
      </c>
      <c r="Q299" s="62">
        <v>2666791.2599999998</v>
      </c>
      <c r="R299" s="62" t="s">
        <v>1192</v>
      </c>
      <c r="S299" s="58" t="s">
        <v>102</v>
      </c>
      <c r="T299" s="58" t="s">
        <v>143</v>
      </c>
      <c r="U299" s="58" t="s">
        <v>635</v>
      </c>
      <c r="V299" s="58" t="s">
        <v>279</v>
      </c>
    </row>
    <row r="300" spans="1:22" s="56" customFormat="1" ht="15.95" customHeight="1" outlineLevel="3" x14ac:dyDescent="0.2">
      <c r="A300" s="58" t="s">
        <v>1277</v>
      </c>
      <c r="B300" s="58" t="s">
        <v>153</v>
      </c>
      <c r="C300" s="61" t="s">
        <v>262</v>
      </c>
      <c r="D300" s="59" t="s">
        <v>897</v>
      </c>
      <c r="E300" s="59" t="s">
        <v>898</v>
      </c>
      <c r="F300" s="60" t="s">
        <v>893</v>
      </c>
      <c r="G300" s="60" t="s">
        <v>899</v>
      </c>
      <c r="H300" s="61" t="s">
        <v>86</v>
      </c>
      <c r="I300" s="62">
        <v>77557400</v>
      </c>
      <c r="J300" s="62">
        <v>102979165.23294088</v>
      </c>
      <c r="K300" s="62">
        <v>82433805.817000002</v>
      </c>
      <c r="L300" s="62">
        <v>20535457.061999999</v>
      </c>
      <c r="M300" s="62">
        <v>57002428.137999997</v>
      </c>
      <c r="N300" s="62">
        <v>12991563015.656</v>
      </c>
      <c r="O300" s="62">
        <v>3826086599.6950002</v>
      </c>
      <c r="P300" s="62">
        <v>11631344554.051001</v>
      </c>
      <c r="Q300" s="62">
        <v>42930626.890000001</v>
      </c>
      <c r="R300" s="62" t="s">
        <v>268</v>
      </c>
      <c r="S300" s="58" t="s">
        <v>334</v>
      </c>
      <c r="T300" s="58" t="s">
        <v>152</v>
      </c>
      <c r="U300" s="58" t="s">
        <v>230</v>
      </c>
      <c r="V300" s="58" t="s">
        <v>279</v>
      </c>
    </row>
    <row r="301" spans="1:22" s="56" customFormat="1" ht="15.95" customHeight="1" outlineLevel="3" x14ac:dyDescent="0.2">
      <c r="A301" s="58" t="s">
        <v>1277</v>
      </c>
      <c r="B301" s="58" t="s">
        <v>153</v>
      </c>
      <c r="C301" s="61" t="s">
        <v>262</v>
      </c>
      <c r="D301" s="59" t="s">
        <v>900</v>
      </c>
      <c r="E301" s="59" t="s">
        <v>901</v>
      </c>
      <c r="F301" s="60" t="s">
        <v>893</v>
      </c>
      <c r="G301" s="60" t="s">
        <v>902</v>
      </c>
      <c r="H301" s="61" t="s">
        <v>89</v>
      </c>
      <c r="I301" s="62">
        <v>100000000</v>
      </c>
      <c r="J301" s="62">
        <v>100000000</v>
      </c>
      <c r="K301" s="62">
        <v>17867372.210000001</v>
      </c>
      <c r="L301" s="62">
        <v>17867372.210000001</v>
      </c>
      <c r="M301" s="62" t="s">
        <v>85</v>
      </c>
      <c r="N301" s="62">
        <v>2815896823.9879999</v>
      </c>
      <c r="O301" s="62">
        <v>2904535713.9530001</v>
      </c>
      <c r="P301" s="62" t="s">
        <v>85</v>
      </c>
      <c r="Q301" s="62" t="s">
        <v>85</v>
      </c>
      <c r="R301" s="62" t="s">
        <v>268</v>
      </c>
      <c r="S301" s="58" t="s">
        <v>334</v>
      </c>
      <c r="T301" s="58" t="s">
        <v>97</v>
      </c>
      <c r="U301" s="58" t="s">
        <v>120</v>
      </c>
      <c r="V301" s="58" t="s">
        <v>279</v>
      </c>
    </row>
    <row r="302" spans="1:22" s="56" customFormat="1" ht="15.95" customHeight="1" outlineLevel="3" x14ac:dyDescent="0.2">
      <c r="A302" s="58" t="s">
        <v>1277</v>
      </c>
      <c r="B302" s="58" t="s">
        <v>153</v>
      </c>
      <c r="C302" s="61" t="s">
        <v>262</v>
      </c>
      <c r="D302" s="59" t="s">
        <v>963</v>
      </c>
      <c r="E302" s="59" t="s">
        <v>964</v>
      </c>
      <c r="F302" s="60" t="s">
        <v>950</v>
      </c>
      <c r="G302" s="60" t="s">
        <v>670</v>
      </c>
      <c r="H302" s="61" t="s">
        <v>86</v>
      </c>
      <c r="I302" s="62">
        <v>74400000</v>
      </c>
      <c r="J302" s="62">
        <v>98786832.63403365</v>
      </c>
      <c r="K302" s="62">
        <v>10529723.861</v>
      </c>
      <c r="L302" s="62">
        <v>9960018</v>
      </c>
      <c r="M302" s="62">
        <v>29361.026999999998</v>
      </c>
      <c r="N302" s="62">
        <v>1659483869.802</v>
      </c>
      <c r="O302" s="62">
        <v>1991969130</v>
      </c>
      <c r="P302" s="62">
        <v>5991117.034</v>
      </c>
      <c r="Q302" s="62">
        <v>22112.87</v>
      </c>
      <c r="R302" s="62" t="s">
        <v>1192</v>
      </c>
      <c r="S302" s="58" t="s">
        <v>102</v>
      </c>
      <c r="T302" s="58" t="s">
        <v>102</v>
      </c>
      <c r="U302" s="58" t="s">
        <v>385</v>
      </c>
      <c r="V302" s="58" t="s">
        <v>279</v>
      </c>
    </row>
    <row r="303" spans="1:22" s="56" customFormat="1" ht="15.95" customHeight="1" outlineLevel="3" x14ac:dyDescent="0.2">
      <c r="A303" s="58" t="s">
        <v>1277</v>
      </c>
      <c r="B303" s="58" t="s">
        <v>153</v>
      </c>
      <c r="C303" s="61" t="s">
        <v>262</v>
      </c>
      <c r="D303" s="59" t="s">
        <v>1029</v>
      </c>
      <c r="E303" s="59" t="s">
        <v>1030</v>
      </c>
      <c r="F303" s="60" t="s">
        <v>1020</v>
      </c>
      <c r="G303" s="60" t="s">
        <v>1031</v>
      </c>
      <c r="H303" s="61" t="s">
        <v>86</v>
      </c>
      <c r="I303" s="62">
        <v>36800000</v>
      </c>
      <c r="J303" s="62">
        <v>48862304.313608043</v>
      </c>
      <c r="K303" s="62">
        <v>36075292.809</v>
      </c>
      <c r="L303" s="62">
        <v>5156480.24</v>
      </c>
      <c r="M303" s="62">
        <v>28654149.862</v>
      </c>
      <c r="N303" s="62">
        <v>5685464054.3999996</v>
      </c>
      <c r="O303" s="62">
        <v>916108931.63</v>
      </c>
      <c r="P303" s="62">
        <v>5846878823.0780001</v>
      </c>
      <c r="Q303" s="62">
        <v>21580495.02</v>
      </c>
      <c r="R303" s="62" t="s">
        <v>268</v>
      </c>
      <c r="S303" s="58" t="s">
        <v>334</v>
      </c>
      <c r="T303" s="58" t="s">
        <v>1539</v>
      </c>
      <c r="U303" s="58" t="s">
        <v>111</v>
      </c>
      <c r="V303" s="58" t="s">
        <v>279</v>
      </c>
    </row>
    <row r="304" spans="1:22" s="56" customFormat="1" ht="15.95" customHeight="1" outlineLevel="3" x14ac:dyDescent="0.2">
      <c r="A304" s="58" t="s">
        <v>1277</v>
      </c>
      <c r="B304" s="58" t="s">
        <v>153</v>
      </c>
      <c r="C304" s="61" t="s">
        <v>262</v>
      </c>
      <c r="D304" s="59" t="s">
        <v>1145</v>
      </c>
      <c r="E304" s="59" t="s">
        <v>1146</v>
      </c>
      <c r="F304" s="60" t="s">
        <v>1207</v>
      </c>
      <c r="G304" s="60" t="s">
        <v>792</v>
      </c>
      <c r="H304" s="61" t="s">
        <v>86</v>
      </c>
      <c r="I304" s="62">
        <v>27500000</v>
      </c>
      <c r="J304" s="62">
        <v>36513950.234353833</v>
      </c>
      <c r="K304" s="62">
        <v>31762424.486000001</v>
      </c>
      <c r="L304" s="62" t="s">
        <v>85</v>
      </c>
      <c r="M304" s="62">
        <v>29565984.949999999</v>
      </c>
      <c r="N304" s="62">
        <v>5005756256.6949997</v>
      </c>
      <c r="O304" s="62" t="s">
        <v>85</v>
      </c>
      <c r="P304" s="62">
        <v>6032938758.4239998</v>
      </c>
      <c r="Q304" s="62">
        <v>22267231.59</v>
      </c>
      <c r="R304" s="62" t="s">
        <v>268</v>
      </c>
      <c r="S304" s="58" t="s">
        <v>334</v>
      </c>
      <c r="T304" s="58" t="s">
        <v>97</v>
      </c>
      <c r="U304" s="58" t="s">
        <v>93</v>
      </c>
      <c r="V304" s="58" t="s">
        <v>279</v>
      </c>
    </row>
    <row r="305" spans="1:22" s="56" customFormat="1" ht="15.95" customHeight="1" outlineLevel="3" x14ac:dyDescent="0.2">
      <c r="A305" s="58" t="s">
        <v>1277</v>
      </c>
      <c r="B305" s="58" t="s">
        <v>153</v>
      </c>
      <c r="C305" s="61" t="s">
        <v>262</v>
      </c>
      <c r="D305" s="59" t="s">
        <v>1032</v>
      </c>
      <c r="E305" s="59" t="s">
        <v>1033</v>
      </c>
      <c r="F305" s="60" t="s">
        <v>1034</v>
      </c>
      <c r="G305" s="60" t="s">
        <v>1307</v>
      </c>
      <c r="H305" s="61" t="s">
        <v>86</v>
      </c>
      <c r="I305" s="62">
        <v>62800000</v>
      </c>
      <c r="J305" s="62">
        <v>83384584.535178944</v>
      </c>
      <c r="K305" s="62">
        <v>54246854.648000002</v>
      </c>
      <c r="L305" s="62">
        <v>19999999.986000001</v>
      </c>
      <c r="M305" s="62">
        <v>31156185.66</v>
      </c>
      <c r="N305" s="62">
        <v>8549301146.1470003</v>
      </c>
      <c r="O305" s="62">
        <v>3789828000</v>
      </c>
      <c r="P305" s="62">
        <v>6357419187.9870005</v>
      </c>
      <c r="Q305" s="62">
        <v>23464870.280000001</v>
      </c>
      <c r="R305" s="62" t="s">
        <v>268</v>
      </c>
      <c r="S305" s="58" t="s">
        <v>334</v>
      </c>
      <c r="T305" s="58" t="s">
        <v>95</v>
      </c>
      <c r="U305" s="58" t="s">
        <v>120</v>
      </c>
      <c r="V305" s="58" t="s">
        <v>279</v>
      </c>
    </row>
    <row r="306" spans="1:22" s="56" customFormat="1" ht="15.95" customHeight="1" outlineLevel="3" x14ac:dyDescent="0.2">
      <c r="A306" s="58" t="s">
        <v>1277</v>
      </c>
      <c r="B306" s="58" t="s">
        <v>153</v>
      </c>
      <c r="C306" s="61" t="s">
        <v>262</v>
      </c>
      <c r="D306" s="59" t="s">
        <v>1110</v>
      </c>
      <c r="E306" s="59" t="s">
        <v>1111</v>
      </c>
      <c r="F306" s="60" t="s">
        <v>1034</v>
      </c>
      <c r="G306" s="60" t="s">
        <v>902</v>
      </c>
      <c r="H306" s="61" t="s">
        <v>86</v>
      </c>
      <c r="I306" s="62">
        <v>41922566.450000003</v>
      </c>
      <c r="J306" s="62">
        <v>55663945.63824334</v>
      </c>
      <c r="K306" s="62">
        <v>28020875.870999999</v>
      </c>
      <c r="L306" s="62">
        <v>23911758.431000002</v>
      </c>
      <c r="M306" s="62">
        <v>3468207.483</v>
      </c>
      <c r="N306" s="62">
        <v>4416088412.0059996</v>
      </c>
      <c r="O306" s="62">
        <v>4143574565</v>
      </c>
      <c r="P306" s="62">
        <v>707687681.648</v>
      </c>
      <c r="Q306" s="62">
        <v>2612034.7200000002</v>
      </c>
      <c r="R306" s="62" t="s">
        <v>268</v>
      </c>
      <c r="S306" s="58" t="s">
        <v>334</v>
      </c>
      <c r="T306" s="58" t="s">
        <v>129</v>
      </c>
      <c r="U306" s="58" t="s">
        <v>120</v>
      </c>
      <c r="V306" s="58" t="s">
        <v>279</v>
      </c>
    </row>
    <row r="307" spans="1:22" s="56" customFormat="1" ht="15.95" customHeight="1" outlineLevel="3" x14ac:dyDescent="0.2">
      <c r="A307" s="58" t="s">
        <v>1277</v>
      </c>
      <c r="B307" s="58" t="s">
        <v>153</v>
      </c>
      <c r="C307" s="61" t="s">
        <v>262</v>
      </c>
      <c r="D307" s="59" t="s">
        <v>1112</v>
      </c>
      <c r="E307" s="59" t="s">
        <v>1113</v>
      </c>
      <c r="F307" s="60" t="s">
        <v>174</v>
      </c>
      <c r="G307" s="60" t="s">
        <v>1757</v>
      </c>
      <c r="H307" s="61" t="s">
        <v>86</v>
      </c>
      <c r="I307" s="62">
        <v>81000000</v>
      </c>
      <c r="J307" s="62">
        <v>107550180.69027857</v>
      </c>
      <c r="K307" s="62">
        <v>45578875.456</v>
      </c>
      <c r="L307" s="62">
        <v>20633039</v>
      </c>
      <c r="M307" s="62">
        <v>22806806.561000001</v>
      </c>
      <c r="N307" s="62">
        <v>7183228128.2639999</v>
      </c>
      <c r="O307" s="62">
        <v>3613626553</v>
      </c>
      <c r="P307" s="62">
        <v>4653728515.7860003</v>
      </c>
      <c r="Q307" s="62">
        <v>17176645.539999999</v>
      </c>
      <c r="R307" s="62" t="s">
        <v>268</v>
      </c>
      <c r="S307" s="58" t="s">
        <v>334</v>
      </c>
      <c r="T307" s="58" t="s">
        <v>1332</v>
      </c>
      <c r="U307" s="58" t="s">
        <v>50</v>
      </c>
      <c r="V307" s="58" t="s">
        <v>279</v>
      </c>
    </row>
    <row r="308" spans="1:22" s="56" customFormat="1" ht="15.95" customHeight="1" outlineLevel="3" x14ac:dyDescent="0.2">
      <c r="A308" s="58" t="s">
        <v>1277</v>
      </c>
      <c r="B308" s="58" t="s">
        <v>153</v>
      </c>
      <c r="C308" s="61" t="s">
        <v>262</v>
      </c>
      <c r="D308" s="59" t="s">
        <v>1114</v>
      </c>
      <c r="E308" s="59" t="s">
        <v>1115</v>
      </c>
      <c r="F308" s="60" t="s">
        <v>1109</v>
      </c>
      <c r="G308" s="60" t="s">
        <v>922</v>
      </c>
      <c r="H308" s="61" t="s">
        <v>89</v>
      </c>
      <c r="I308" s="62">
        <v>380000000</v>
      </c>
      <c r="J308" s="62">
        <v>380000000</v>
      </c>
      <c r="K308" s="62">
        <v>93891428.569999993</v>
      </c>
      <c r="L308" s="62" t="s">
        <v>85</v>
      </c>
      <c r="M308" s="62">
        <v>93891428.569999993</v>
      </c>
      <c r="N308" s="62">
        <v>14797283696.929001</v>
      </c>
      <c r="O308" s="62" t="s">
        <v>85</v>
      </c>
      <c r="P308" s="62">
        <v>19158544504.957001</v>
      </c>
      <c r="Q308" s="62">
        <v>93891428.569999993</v>
      </c>
      <c r="R308" s="62" t="s">
        <v>1192</v>
      </c>
      <c r="S308" s="58" t="s">
        <v>102</v>
      </c>
      <c r="T308" s="58" t="s">
        <v>97</v>
      </c>
      <c r="U308" s="58" t="s">
        <v>129</v>
      </c>
      <c r="V308" s="58" t="s">
        <v>279</v>
      </c>
    </row>
    <row r="309" spans="1:22" s="56" customFormat="1" ht="15.95" customHeight="1" outlineLevel="3" x14ac:dyDescent="0.2">
      <c r="A309" s="58" t="s">
        <v>1277</v>
      </c>
      <c r="B309" s="58" t="s">
        <v>153</v>
      </c>
      <c r="C309" s="61" t="s">
        <v>262</v>
      </c>
      <c r="D309" s="59" t="s">
        <v>1170</v>
      </c>
      <c r="E309" s="59" t="s">
        <v>1171</v>
      </c>
      <c r="F309" s="60" t="s">
        <v>1172</v>
      </c>
      <c r="G309" s="60" t="s">
        <v>922</v>
      </c>
      <c r="H309" s="61" t="s">
        <v>86</v>
      </c>
      <c r="I309" s="62">
        <v>99600000</v>
      </c>
      <c r="J309" s="62">
        <v>132246888.84878698</v>
      </c>
      <c r="K309" s="62">
        <v>598564.47400000005</v>
      </c>
      <c r="L309" s="62" t="s">
        <v>85</v>
      </c>
      <c r="M309" s="62">
        <v>557172.46100000001</v>
      </c>
      <c r="N309" s="62">
        <v>94333726.343999997</v>
      </c>
      <c r="O309" s="62" t="s">
        <v>85</v>
      </c>
      <c r="P309" s="62">
        <v>113691031.825</v>
      </c>
      <c r="Q309" s="62">
        <v>419627.09</v>
      </c>
      <c r="R309" s="62" t="s">
        <v>268</v>
      </c>
      <c r="S309" s="58" t="s">
        <v>334</v>
      </c>
      <c r="T309" s="58" t="s">
        <v>95</v>
      </c>
      <c r="U309" s="58" t="s">
        <v>1173</v>
      </c>
      <c r="V309" s="58" t="s">
        <v>279</v>
      </c>
    </row>
    <row r="310" spans="1:22" s="56" customFormat="1" ht="15.95" customHeight="1" outlineLevel="3" x14ac:dyDescent="0.2">
      <c r="A310" s="58" t="s">
        <v>1277</v>
      </c>
      <c r="B310" s="58" t="s">
        <v>153</v>
      </c>
      <c r="C310" s="61" t="s">
        <v>262</v>
      </c>
      <c r="D310" s="59" t="s">
        <v>1350</v>
      </c>
      <c r="E310" s="59" t="s">
        <v>1351</v>
      </c>
      <c r="F310" s="60" t="s">
        <v>1248</v>
      </c>
      <c r="G310" s="60" t="s">
        <v>777</v>
      </c>
      <c r="H310" s="61" t="s">
        <v>86</v>
      </c>
      <c r="I310" s="62">
        <v>96300000</v>
      </c>
      <c r="J310" s="62">
        <v>127865214.82066453</v>
      </c>
      <c r="K310" s="62">
        <v>133279441.32700001</v>
      </c>
      <c r="L310" s="62">
        <v>1782281.2990000001</v>
      </c>
      <c r="M310" s="62">
        <v>122390528.95299999</v>
      </c>
      <c r="N310" s="62">
        <v>21004832222.869999</v>
      </c>
      <c r="O310" s="62">
        <v>297754424.26099998</v>
      </c>
      <c r="P310" s="62">
        <v>24973785484.436001</v>
      </c>
      <c r="Q310" s="62">
        <v>92176812.549999997</v>
      </c>
      <c r="R310" s="62" t="s">
        <v>268</v>
      </c>
      <c r="S310" s="58" t="s">
        <v>334</v>
      </c>
      <c r="T310" s="58" t="s">
        <v>152</v>
      </c>
      <c r="U310" s="58" t="s">
        <v>120</v>
      </c>
      <c r="V310" s="58" t="s">
        <v>279</v>
      </c>
    </row>
    <row r="311" spans="1:22" s="56" customFormat="1" ht="15.95" customHeight="1" outlineLevel="3" x14ac:dyDescent="0.2">
      <c r="A311" s="58" t="s">
        <v>1277</v>
      </c>
      <c r="B311" s="58" t="s">
        <v>153</v>
      </c>
      <c r="C311" s="61" t="s">
        <v>262</v>
      </c>
      <c r="D311" s="59" t="s">
        <v>1174</v>
      </c>
      <c r="E311" s="59" t="s">
        <v>1175</v>
      </c>
      <c r="F311" s="60" t="s">
        <v>1176</v>
      </c>
      <c r="G311" s="60" t="s">
        <v>1177</v>
      </c>
      <c r="H311" s="61" t="s">
        <v>86</v>
      </c>
      <c r="I311" s="62">
        <v>137600000</v>
      </c>
      <c r="J311" s="62">
        <v>182702529.17262137</v>
      </c>
      <c r="K311" s="62">
        <v>86195563.790999994</v>
      </c>
      <c r="L311" s="62">
        <v>3652608.0279999999</v>
      </c>
      <c r="M311" s="62">
        <v>76733644.619000003</v>
      </c>
      <c r="N311" s="62">
        <v>13584415854.120001</v>
      </c>
      <c r="O311" s="62">
        <v>651486815</v>
      </c>
      <c r="P311" s="62">
        <v>15657498962.9</v>
      </c>
      <c r="Q311" s="62">
        <v>57790932.328000002</v>
      </c>
      <c r="R311" s="62" t="s">
        <v>1192</v>
      </c>
      <c r="S311" s="58" t="s">
        <v>102</v>
      </c>
      <c r="T311" s="58" t="s">
        <v>95</v>
      </c>
      <c r="U311" s="58" t="s">
        <v>111</v>
      </c>
      <c r="V311" s="58" t="s">
        <v>279</v>
      </c>
    </row>
    <row r="312" spans="1:22" s="56" customFormat="1" ht="15.95" customHeight="1" outlineLevel="3" x14ac:dyDescent="0.2">
      <c r="A312" s="58" t="s">
        <v>1277</v>
      </c>
      <c r="B312" s="58" t="s">
        <v>153</v>
      </c>
      <c r="C312" s="61" t="s">
        <v>262</v>
      </c>
      <c r="D312" s="59" t="s">
        <v>1540</v>
      </c>
      <c r="E312" s="59" t="s">
        <v>1541</v>
      </c>
      <c r="F312" s="60" t="s">
        <v>1542</v>
      </c>
      <c r="G312" s="60" t="s">
        <v>1238</v>
      </c>
      <c r="H312" s="61" t="s">
        <v>86</v>
      </c>
      <c r="I312" s="62">
        <v>129400000</v>
      </c>
      <c r="J312" s="62">
        <v>171814733.10274133</v>
      </c>
      <c r="K312" s="62">
        <v>182041025.08000001</v>
      </c>
      <c r="L312" s="62">
        <v>3246155.7030000002</v>
      </c>
      <c r="M312" s="62">
        <v>166413974.12200001</v>
      </c>
      <c r="N312" s="62">
        <v>28689654994.257999</v>
      </c>
      <c r="O312" s="62">
        <v>535047476.43099999</v>
      </c>
      <c r="P312" s="62">
        <v>33956768770.374001</v>
      </c>
      <c r="Q312" s="62">
        <v>125332489.61</v>
      </c>
      <c r="R312" s="62" t="s">
        <v>268</v>
      </c>
      <c r="S312" s="58" t="s">
        <v>334</v>
      </c>
      <c r="T312" s="58" t="s">
        <v>1195</v>
      </c>
      <c r="U312" s="58" t="s">
        <v>1047</v>
      </c>
      <c r="V312" s="58" t="s">
        <v>279</v>
      </c>
    </row>
    <row r="313" spans="1:22" s="56" customFormat="1" ht="15.95" customHeight="1" outlineLevel="3" x14ac:dyDescent="0.2">
      <c r="A313" s="58" t="s">
        <v>1277</v>
      </c>
      <c r="B313" s="58" t="s">
        <v>153</v>
      </c>
      <c r="C313" s="61" t="s">
        <v>262</v>
      </c>
      <c r="D313" s="59" t="s">
        <v>1178</v>
      </c>
      <c r="E313" s="59" t="s">
        <v>1179</v>
      </c>
      <c r="F313" s="60" t="s">
        <v>1176</v>
      </c>
      <c r="G313" s="60" t="s">
        <v>1543</v>
      </c>
      <c r="H313" s="61" t="s">
        <v>86</v>
      </c>
      <c r="I313" s="62">
        <v>137600000</v>
      </c>
      <c r="J313" s="62">
        <v>182702529.17262137</v>
      </c>
      <c r="K313" s="62">
        <v>122703159.274</v>
      </c>
      <c r="L313" s="62">
        <v>15843855.657</v>
      </c>
      <c r="M313" s="62">
        <v>98704719.756999999</v>
      </c>
      <c r="N313" s="62">
        <v>19338010784.724998</v>
      </c>
      <c r="O313" s="62">
        <v>3104154309.1900001</v>
      </c>
      <c r="P313" s="62">
        <v>20140696495.110001</v>
      </c>
      <c r="Q313" s="62">
        <v>74338157.769999996</v>
      </c>
      <c r="R313" s="62" t="s">
        <v>1192</v>
      </c>
      <c r="S313" s="58" t="s">
        <v>102</v>
      </c>
      <c r="T313" s="58" t="s">
        <v>1195</v>
      </c>
      <c r="U313" s="58" t="s">
        <v>111</v>
      </c>
      <c r="V313" s="58" t="s">
        <v>279</v>
      </c>
    </row>
    <row r="314" spans="1:22" s="56" customFormat="1" ht="15.95" customHeight="1" outlineLevel="3" x14ac:dyDescent="0.2">
      <c r="A314" s="58" t="s">
        <v>1277</v>
      </c>
      <c r="B314" s="58" t="s">
        <v>153</v>
      </c>
      <c r="C314" s="61" t="s">
        <v>262</v>
      </c>
      <c r="D314" s="59" t="s">
        <v>1253</v>
      </c>
      <c r="E314" s="59" t="s">
        <v>1254</v>
      </c>
      <c r="F314" s="60" t="s">
        <v>1255</v>
      </c>
      <c r="G314" s="60" t="s">
        <v>1256</v>
      </c>
      <c r="H314" s="61" t="s">
        <v>86</v>
      </c>
      <c r="I314" s="62">
        <v>69600000</v>
      </c>
      <c r="J314" s="62">
        <v>92413488.593128249</v>
      </c>
      <c r="K314" s="62">
        <v>86609282.379999995</v>
      </c>
      <c r="L314" s="62">
        <v>3532174.4819999998</v>
      </c>
      <c r="M314" s="62">
        <v>77292227.357999995</v>
      </c>
      <c r="N314" s="62">
        <v>13649617879.695</v>
      </c>
      <c r="O314" s="62">
        <v>603878283.95899999</v>
      </c>
      <c r="P314" s="62">
        <v>15771477761.854</v>
      </c>
      <c r="Q314" s="62">
        <v>58211621.549999997</v>
      </c>
      <c r="R314" s="62" t="s">
        <v>268</v>
      </c>
      <c r="S314" s="58" t="s">
        <v>334</v>
      </c>
      <c r="T314" s="58" t="s">
        <v>246</v>
      </c>
      <c r="U314" s="58" t="s">
        <v>120</v>
      </c>
      <c r="V314" s="58" t="s">
        <v>279</v>
      </c>
    </row>
    <row r="315" spans="1:22" s="56" customFormat="1" ht="15.95" customHeight="1" outlineLevel="3" x14ac:dyDescent="0.2">
      <c r="A315" s="58" t="s">
        <v>1277</v>
      </c>
      <c r="B315" s="58" t="s">
        <v>153</v>
      </c>
      <c r="C315" s="61" t="s">
        <v>262</v>
      </c>
      <c r="D315" s="59" t="s">
        <v>1352</v>
      </c>
      <c r="E315" s="59" t="s">
        <v>1353</v>
      </c>
      <c r="F315" s="60" t="s">
        <v>1354</v>
      </c>
      <c r="G315" s="60" t="s">
        <v>1355</v>
      </c>
      <c r="H315" s="61" t="s">
        <v>86</v>
      </c>
      <c r="I315" s="62">
        <v>320300000</v>
      </c>
      <c r="J315" s="62">
        <v>425287936.72958302</v>
      </c>
      <c r="K315" s="62">
        <v>456193920.829</v>
      </c>
      <c r="L315" s="62" t="s">
        <v>85</v>
      </c>
      <c r="M315" s="62">
        <v>424647136.23500001</v>
      </c>
      <c r="N315" s="62">
        <v>71896135463.410004</v>
      </c>
      <c r="O315" s="62" t="s">
        <v>85</v>
      </c>
      <c r="P315" s="62">
        <v>86649241388.460007</v>
      </c>
      <c r="Q315" s="62">
        <v>319817389.56</v>
      </c>
      <c r="R315" s="62" t="s">
        <v>268</v>
      </c>
      <c r="S315" s="58" t="s">
        <v>334</v>
      </c>
      <c r="T315" s="58" t="s">
        <v>280</v>
      </c>
      <c r="U315" s="58" t="s">
        <v>358</v>
      </c>
      <c r="V315" s="58" t="s">
        <v>279</v>
      </c>
    </row>
    <row r="316" spans="1:22" s="56" customFormat="1" ht="15.95" customHeight="1" outlineLevel="3" x14ac:dyDescent="0.2">
      <c r="A316" s="58" t="s">
        <v>1277</v>
      </c>
      <c r="B316" s="58" t="s">
        <v>153</v>
      </c>
      <c r="C316" s="61" t="s">
        <v>262</v>
      </c>
      <c r="D316" s="59" t="s">
        <v>1257</v>
      </c>
      <c r="E316" s="59" t="s">
        <v>1258</v>
      </c>
      <c r="F316" s="60" t="s">
        <v>1259</v>
      </c>
      <c r="G316" s="60" t="s">
        <v>1238</v>
      </c>
      <c r="H316" s="61" t="s">
        <v>86</v>
      </c>
      <c r="I316" s="62">
        <v>85000000</v>
      </c>
      <c r="J316" s="62">
        <v>112861300.7243664</v>
      </c>
      <c r="K316" s="62">
        <v>62949960.351999998</v>
      </c>
      <c r="L316" s="62">
        <v>16107007.76</v>
      </c>
      <c r="M316" s="62">
        <v>42730435.167999998</v>
      </c>
      <c r="N316" s="62">
        <v>9920910100.3689995</v>
      </c>
      <c r="O316" s="62">
        <v>3236326289</v>
      </c>
      <c r="P316" s="62">
        <v>8719144615.6700001</v>
      </c>
      <c r="Q316" s="62">
        <v>32181863.631999999</v>
      </c>
      <c r="R316" s="62" t="s">
        <v>1192</v>
      </c>
      <c r="S316" s="58" t="s">
        <v>102</v>
      </c>
      <c r="T316" s="58" t="s">
        <v>1420</v>
      </c>
      <c r="U316" s="58" t="s">
        <v>358</v>
      </c>
      <c r="V316" s="58" t="s">
        <v>279</v>
      </c>
    </row>
    <row r="317" spans="1:22" s="56" customFormat="1" ht="15.95" customHeight="1" outlineLevel="3" x14ac:dyDescent="0.2">
      <c r="A317" s="58" t="s">
        <v>1277</v>
      </c>
      <c r="B317" s="58" t="s">
        <v>153</v>
      </c>
      <c r="C317" s="61" t="s">
        <v>262</v>
      </c>
      <c r="D317" s="59" t="s">
        <v>1356</v>
      </c>
      <c r="E317" s="59" t="s">
        <v>1357</v>
      </c>
      <c r="F317" s="60" t="s">
        <v>1342</v>
      </c>
      <c r="G317" s="60" t="s">
        <v>844</v>
      </c>
      <c r="H317" s="61" t="s">
        <v>86</v>
      </c>
      <c r="I317" s="62">
        <v>46900000</v>
      </c>
      <c r="J317" s="62">
        <v>62272882.399679817</v>
      </c>
      <c r="K317" s="62">
        <v>66899098.001999997</v>
      </c>
      <c r="L317" s="62">
        <v>4988953.2070000004</v>
      </c>
      <c r="M317" s="62">
        <v>57439204.571999997</v>
      </c>
      <c r="N317" s="62">
        <v>10543293964.950001</v>
      </c>
      <c r="O317" s="62">
        <v>936504091.08599997</v>
      </c>
      <c r="P317" s="62">
        <v>11720468778.405001</v>
      </c>
      <c r="Q317" s="62">
        <v>43259579.299999997</v>
      </c>
      <c r="R317" s="62" t="s">
        <v>268</v>
      </c>
      <c r="S317" s="58" t="s">
        <v>334</v>
      </c>
      <c r="T317" s="58" t="s">
        <v>246</v>
      </c>
      <c r="U317" s="58" t="s">
        <v>93</v>
      </c>
      <c r="V317" s="58" t="s">
        <v>279</v>
      </c>
    </row>
    <row r="318" spans="1:22" s="56" customFormat="1" ht="15.95" customHeight="1" outlineLevel="3" x14ac:dyDescent="0.2">
      <c r="A318" s="58" t="s">
        <v>1277</v>
      </c>
      <c r="B318" s="58" t="s">
        <v>153</v>
      </c>
      <c r="C318" s="61" t="s">
        <v>262</v>
      </c>
      <c r="D318" s="59" t="s">
        <v>1260</v>
      </c>
      <c r="E318" s="59" t="s">
        <v>1261</v>
      </c>
      <c r="F318" s="60" t="s">
        <v>1259</v>
      </c>
      <c r="G318" s="60" t="s">
        <v>777</v>
      </c>
      <c r="H318" s="61" t="s">
        <v>86</v>
      </c>
      <c r="I318" s="62">
        <v>288200000</v>
      </c>
      <c r="J318" s="62">
        <v>382666198.45602822</v>
      </c>
      <c r="K318" s="62">
        <v>246647948.98100001</v>
      </c>
      <c r="L318" s="62">
        <v>47303999.965999998</v>
      </c>
      <c r="M318" s="62">
        <v>183580352.99700001</v>
      </c>
      <c r="N318" s="62">
        <v>38871702453.879997</v>
      </c>
      <c r="O318" s="62">
        <v>9136095359</v>
      </c>
      <c r="P318" s="62">
        <v>37459568106.483002</v>
      </c>
      <c r="Q318" s="62">
        <v>138261121.435</v>
      </c>
      <c r="R318" s="62" t="s">
        <v>1192</v>
      </c>
      <c r="S318" s="58" t="s">
        <v>102</v>
      </c>
      <c r="T318" s="58" t="s">
        <v>1420</v>
      </c>
      <c r="U318" s="58" t="s">
        <v>450</v>
      </c>
      <c r="V318" s="58" t="s">
        <v>279</v>
      </c>
    </row>
    <row r="319" spans="1:22" s="56" customFormat="1" ht="15.95" customHeight="1" outlineLevel="3" x14ac:dyDescent="0.2">
      <c r="A319" s="58" t="s">
        <v>1277</v>
      </c>
      <c r="B319" s="58" t="s">
        <v>153</v>
      </c>
      <c r="C319" s="61" t="s">
        <v>262</v>
      </c>
      <c r="D319" s="59" t="s">
        <v>1358</v>
      </c>
      <c r="E319" s="59" t="s">
        <v>1359</v>
      </c>
      <c r="F319" s="60" t="s">
        <v>1259</v>
      </c>
      <c r="G319" s="60" t="s">
        <v>777</v>
      </c>
      <c r="H319" s="61" t="s">
        <v>86</v>
      </c>
      <c r="I319" s="62">
        <v>288700000</v>
      </c>
      <c r="J319" s="62">
        <v>383330088.46028918</v>
      </c>
      <c r="K319" s="62">
        <v>322549430.96600002</v>
      </c>
      <c r="L319" s="62">
        <v>74252463.349999994</v>
      </c>
      <c r="M319" s="62">
        <v>226439998.51800001</v>
      </c>
      <c r="N319" s="62">
        <v>50833771612.392998</v>
      </c>
      <c r="O319" s="62">
        <v>15583409035</v>
      </c>
      <c r="P319" s="62">
        <v>46205078092.605003</v>
      </c>
      <c r="Q319" s="62">
        <v>170540298.13999999</v>
      </c>
      <c r="R319" s="62" t="s">
        <v>1192</v>
      </c>
      <c r="S319" s="58" t="s">
        <v>102</v>
      </c>
      <c r="T319" s="58" t="s">
        <v>1360</v>
      </c>
      <c r="U319" s="58" t="s">
        <v>258</v>
      </c>
      <c r="V319" s="58" t="s">
        <v>279</v>
      </c>
    </row>
    <row r="320" spans="1:22" s="56" customFormat="1" ht="15.95" customHeight="1" outlineLevel="3" x14ac:dyDescent="0.2">
      <c r="A320" s="58" t="s">
        <v>1277</v>
      </c>
      <c r="B320" s="58" t="s">
        <v>153</v>
      </c>
      <c r="C320" s="61" t="s">
        <v>262</v>
      </c>
      <c r="D320" s="59" t="s">
        <v>1361</v>
      </c>
      <c r="E320" s="59" t="s">
        <v>1544</v>
      </c>
      <c r="F320" s="60" t="s">
        <v>1362</v>
      </c>
      <c r="G320" s="60" t="s">
        <v>1267</v>
      </c>
      <c r="H320" s="61" t="s">
        <v>86</v>
      </c>
      <c r="I320" s="62">
        <v>123400000</v>
      </c>
      <c r="J320" s="62">
        <v>163848053.05160958</v>
      </c>
      <c r="K320" s="62">
        <v>147374270.85499999</v>
      </c>
      <c r="L320" s="62">
        <v>34400000</v>
      </c>
      <c r="M320" s="62">
        <v>102975218.009</v>
      </c>
      <c r="N320" s="62">
        <v>23226176539.056999</v>
      </c>
      <c r="O320" s="62">
        <v>7101549760</v>
      </c>
      <c r="P320" s="62">
        <v>21012091595.275002</v>
      </c>
      <c r="Q320" s="62">
        <v>77554427.200000003</v>
      </c>
      <c r="R320" s="62" t="s">
        <v>268</v>
      </c>
      <c r="S320" s="58" t="s">
        <v>334</v>
      </c>
      <c r="T320" s="58" t="s">
        <v>90</v>
      </c>
      <c r="U320" s="58" t="s">
        <v>358</v>
      </c>
      <c r="V320" s="58" t="s">
        <v>279</v>
      </c>
    </row>
    <row r="321" spans="1:22" s="56" customFormat="1" ht="15.95" customHeight="1" outlineLevel="3" x14ac:dyDescent="0.2">
      <c r="A321" s="58" t="s">
        <v>1277</v>
      </c>
      <c r="B321" s="58" t="s">
        <v>153</v>
      </c>
      <c r="C321" s="61" t="s">
        <v>262</v>
      </c>
      <c r="D321" s="59" t="s">
        <v>1363</v>
      </c>
      <c r="E321" s="59" t="s">
        <v>1364</v>
      </c>
      <c r="F321" s="60" t="s">
        <v>1365</v>
      </c>
      <c r="G321" s="60" t="s">
        <v>1322</v>
      </c>
      <c r="H321" s="61" t="s">
        <v>86</v>
      </c>
      <c r="I321" s="62">
        <v>50600000</v>
      </c>
      <c r="J321" s="62">
        <v>67185668.431211054</v>
      </c>
      <c r="K321" s="62">
        <v>47621883.816</v>
      </c>
      <c r="L321" s="62">
        <v>5114023.0049999999</v>
      </c>
      <c r="M321" s="62">
        <v>39460266.189999998</v>
      </c>
      <c r="N321" s="62">
        <v>7505206127.3520002</v>
      </c>
      <c r="O321" s="62">
        <v>906738973.028</v>
      </c>
      <c r="P321" s="62">
        <v>8051866687.8380003</v>
      </c>
      <c r="Q321" s="62">
        <v>29718979</v>
      </c>
      <c r="R321" s="62" t="s">
        <v>268</v>
      </c>
      <c r="S321" s="58" t="s">
        <v>334</v>
      </c>
      <c r="T321" s="58" t="s">
        <v>1539</v>
      </c>
      <c r="U321" s="58" t="s">
        <v>358</v>
      </c>
      <c r="V321" s="58" t="s">
        <v>279</v>
      </c>
    </row>
    <row r="322" spans="1:22" s="56" customFormat="1" ht="15.95" customHeight="1" outlineLevel="3" x14ac:dyDescent="0.2">
      <c r="A322" s="58" t="s">
        <v>1277</v>
      </c>
      <c r="B322" s="58" t="s">
        <v>153</v>
      </c>
      <c r="C322" s="61" t="s">
        <v>262</v>
      </c>
      <c r="D322" s="59" t="s">
        <v>1545</v>
      </c>
      <c r="E322" s="59" t="s">
        <v>1546</v>
      </c>
      <c r="F322" s="60" t="s">
        <v>1506</v>
      </c>
      <c r="G322" s="60" t="s">
        <v>777</v>
      </c>
      <c r="H322" s="61" t="s">
        <v>86</v>
      </c>
      <c r="I322" s="62">
        <v>14800000</v>
      </c>
      <c r="J322" s="62">
        <v>19651144.126124974</v>
      </c>
      <c r="K322" s="62">
        <v>21111016.000999998</v>
      </c>
      <c r="L322" s="62" t="s">
        <v>85</v>
      </c>
      <c r="M322" s="62">
        <v>19651144.125999998</v>
      </c>
      <c r="N322" s="62">
        <v>3327094897.2550001</v>
      </c>
      <c r="O322" s="62" t="s">
        <v>85</v>
      </c>
      <c r="P322" s="62">
        <v>4009815646.0900002</v>
      </c>
      <c r="Q322" s="62">
        <v>14800000</v>
      </c>
      <c r="R322" s="62" t="s">
        <v>268</v>
      </c>
      <c r="S322" s="58" t="s">
        <v>334</v>
      </c>
      <c r="T322" s="58" t="s">
        <v>94</v>
      </c>
      <c r="U322" s="58" t="s">
        <v>230</v>
      </c>
      <c r="V322" s="58" t="s">
        <v>279</v>
      </c>
    </row>
    <row r="323" spans="1:22" s="56" customFormat="1" ht="15.95" customHeight="1" outlineLevel="3" x14ac:dyDescent="0.2">
      <c r="A323" s="58" t="s">
        <v>1277</v>
      </c>
      <c r="B323" s="58" t="s">
        <v>153</v>
      </c>
      <c r="C323" s="61" t="s">
        <v>262</v>
      </c>
      <c r="D323" s="59" t="s">
        <v>1547</v>
      </c>
      <c r="E323" s="59" t="s">
        <v>1548</v>
      </c>
      <c r="F323" s="60" t="s">
        <v>1506</v>
      </c>
      <c r="G323" s="60" t="s">
        <v>1529</v>
      </c>
      <c r="H323" s="61" t="s">
        <v>86</v>
      </c>
      <c r="I323" s="62">
        <v>21100000</v>
      </c>
      <c r="J323" s="62">
        <v>28016158.179813307</v>
      </c>
      <c r="K323" s="62">
        <v>30097462.000999998</v>
      </c>
      <c r="L323" s="62" t="s">
        <v>85</v>
      </c>
      <c r="M323" s="62">
        <v>28016158.18</v>
      </c>
      <c r="N323" s="62">
        <v>4743358265.6809998</v>
      </c>
      <c r="O323" s="62" t="s">
        <v>85</v>
      </c>
      <c r="P323" s="62">
        <v>5716696630.5740004</v>
      </c>
      <c r="Q323" s="62">
        <v>21100000</v>
      </c>
      <c r="R323" s="62" t="s">
        <v>1192</v>
      </c>
      <c r="S323" s="58" t="s">
        <v>102</v>
      </c>
      <c r="T323" s="58" t="s">
        <v>1332</v>
      </c>
      <c r="U323" s="58" t="s">
        <v>50</v>
      </c>
      <c r="V323" s="58" t="s">
        <v>279</v>
      </c>
    </row>
    <row r="324" spans="1:22" s="56" customFormat="1" ht="15.95" customHeight="1" outlineLevel="3" x14ac:dyDescent="0.2">
      <c r="A324" s="58" t="s">
        <v>1277</v>
      </c>
      <c r="B324" s="58" t="s">
        <v>153</v>
      </c>
      <c r="C324" s="61" t="s">
        <v>262</v>
      </c>
      <c r="D324" s="59" t="s">
        <v>1549</v>
      </c>
      <c r="E324" s="59" t="s">
        <v>1550</v>
      </c>
      <c r="F324" s="60" t="s">
        <v>1551</v>
      </c>
      <c r="G324" s="60" t="s">
        <v>1322</v>
      </c>
      <c r="H324" s="61" t="s">
        <v>91</v>
      </c>
      <c r="I324" s="62">
        <v>21713100000</v>
      </c>
      <c r="J324" s="62">
        <v>159227807.71024621</v>
      </c>
      <c r="K324" s="62">
        <v>186684794.67399999</v>
      </c>
      <c r="L324" s="62">
        <v>22291885.254000001</v>
      </c>
      <c r="M324" s="62">
        <v>132884070.764</v>
      </c>
      <c r="N324" s="62">
        <v>29421512812.957001</v>
      </c>
      <c r="O324" s="62">
        <v>3829264100</v>
      </c>
      <c r="P324" s="62">
        <v>27114992523.786999</v>
      </c>
      <c r="Q324" s="62">
        <v>18120736311</v>
      </c>
      <c r="R324" s="62" t="s">
        <v>268</v>
      </c>
      <c r="S324" s="58" t="s">
        <v>334</v>
      </c>
      <c r="T324" s="58" t="s">
        <v>143</v>
      </c>
      <c r="U324" s="58" t="s">
        <v>111</v>
      </c>
      <c r="V324" s="58" t="s">
        <v>279</v>
      </c>
    </row>
    <row r="325" spans="1:22" s="56" customFormat="1" ht="15.95" customHeight="1" outlineLevel="3" x14ac:dyDescent="0.2">
      <c r="A325" s="58" t="s">
        <v>1277</v>
      </c>
      <c r="B325" s="58" t="s">
        <v>153</v>
      </c>
      <c r="C325" s="61" t="s">
        <v>262</v>
      </c>
      <c r="D325" s="59" t="s">
        <v>1366</v>
      </c>
      <c r="E325" s="59" t="s">
        <v>1367</v>
      </c>
      <c r="F325" s="60" t="s">
        <v>1368</v>
      </c>
      <c r="G325" s="60" t="s">
        <v>922</v>
      </c>
      <c r="H325" s="61" t="s">
        <v>86</v>
      </c>
      <c r="I325" s="62">
        <v>145700000</v>
      </c>
      <c r="J325" s="62">
        <v>193457547.24164924</v>
      </c>
      <c r="K325" s="62">
        <v>129586376.956</v>
      </c>
      <c r="L325" s="62">
        <v>117192249.21600001</v>
      </c>
      <c r="M325" s="62">
        <v>10220567.004000001</v>
      </c>
      <c r="N325" s="62">
        <v>20422805492.227001</v>
      </c>
      <c r="O325" s="62">
        <v>20358976806.786999</v>
      </c>
      <c r="P325" s="62">
        <v>2085506534.513</v>
      </c>
      <c r="Q325" s="62">
        <v>7697485.2300000004</v>
      </c>
      <c r="R325" s="62" t="s">
        <v>1192</v>
      </c>
      <c r="S325" s="58" t="s">
        <v>102</v>
      </c>
      <c r="T325" s="58" t="s">
        <v>1292</v>
      </c>
      <c r="U325" s="58" t="s">
        <v>635</v>
      </c>
      <c r="V325" s="58" t="s">
        <v>279</v>
      </c>
    </row>
    <row r="326" spans="1:22" s="56" customFormat="1" ht="15.95" customHeight="1" outlineLevel="3" x14ac:dyDescent="0.2">
      <c r="A326" s="58" t="s">
        <v>1277</v>
      </c>
      <c r="B326" s="58" t="s">
        <v>153</v>
      </c>
      <c r="C326" s="61" t="s">
        <v>262</v>
      </c>
      <c r="D326" s="59" t="s">
        <v>1552</v>
      </c>
      <c r="E326" s="59" t="s">
        <v>1553</v>
      </c>
      <c r="F326" s="60" t="s">
        <v>1535</v>
      </c>
      <c r="G326" s="60" t="s">
        <v>1322</v>
      </c>
      <c r="H326" s="61" t="s">
        <v>86</v>
      </c>
      <c r="I326" s="62">
        <v>15400000</v>
      </c>
      <c r="J326" s="62">
        <v>20447812.131238148</v>
      </c>
      <c r="K326" s="62">
        <v>20584576.842</v>
      </c>
      <c r="L326" s="62" t="s">
        <v>85</v>
      </c>
      <c r="M326" s="62">
        <v>19161109.361000001</v>
      </c>
      <c r="N326" s="62">
        <v>3244128116.4419999</v>
      </c>
      <c r="O326" s="62" t="s">
        <v>85</v>
      </c>
      <c r="P326" s="62">
        <v>3909824060.0120001</v>
      </c>
      <c r="Q326" s="62">
        <v>14430936.779999999</v>
      </c>
      <c r="R326" s="62" t="s">
        <v>268</v>
      </c>
      <c r="S326" s="58" t="s">
        <v>334</v>
      </c>
      <c r="T326" s="58" t="s">
        <v>129</v>
      </c>
      <c r="U326" s="58" t="s">
        <v>230</v>
      </c>
      <c r="V326" s="58" t="s">
        <v>279</v>
      </c>
    </row>
    <row r="327" spans="1:22" s="56" customFormat="1" ht="15.95" customHeight="1" outlineLevel="3" x14ac:dyDescent="0.2">
      <c r="A327" s="58" t="s">
        <v>1277</v>
      </c>
      <c r="B327" s="58" t="s">
        <v>153</v>
      </c>
      <c r="C327" s="61" t="s">
        <v>262</v>
      </c>
      <c r="D327" s="59" t="s">
        <v>1554</v>
      </c>
      <c r="E327" s="59" t="s">
        <v>1555</v>
      </c>
      <c r="F327" s="60" t="s">
        <v>1538</v>
      </c>
      <c r="G327" s="60" t="s">
        <v>1322</v>
      </c>
      <c r="H327" s="61" t="s">
        <v>86</v>
      </c>
      <c r="I327" s="62">
        <v>100700000</v>
      </c>
      <c r="J327" s="62">
        <v>133707446.85816114</v>
      </c>
      <c r="K327" s="62">
        <v>140296656.98899999</v>
      </c>
      <c r="L327" s="62" t="s">
        <v>85</v>
      </c>
      <c r="M327" s="62">
        <v>130594843.31900001</v>
      </c>
      <c r="N327" s="62">
        <v>22110745004.308998</v>
      </c>
      <c r="O327" s="62" t="s">
        <v>85</v>
      </c>
      <c r="P327" s="62">
        <v>26647875700.247002</v>
      </c>
      <c r="Q327" s="62">
        <v>98355783.700000003</v>
      </c>
      <c r="R327" s="62" t="s">
        <v>268</v>
      </c>
      <c r="S327" s="58" t="s">
        <v>334</v>
      </c>
      <c r="T327" s="58" t="s">
        <v>129</v>
      </c>
      <c r="U327" s="58" t="s">
        <v>358</v>
      </c>
      <c r="V327" s="58" t="s">
        <v>279</v>
      </c>
    </row>
    <row r="328" spans="1:22" s="56" customFormat="1" ht="15.95" customHeight="1" outlineLevel="3" x14ac:dyDescent="0.2">
      <c r="A328" s="58" t="s">
        <v>1277</v>
      </c>
      <c r="B328" s="58" t="s">
        <v>153</v>
      </c>
      <c r="C328" s="61" t="s">
        <v>262</v>
      </c>
      <c r="D328" s="59" t="s">
        <v>1556</v>
      </c>
      <c r="E328" s="59" t="s">
        <v>1557</v>
      </c>
      <c r="F328" s="60" t="s">
        <v>1558</v>
      </c>
      <c r="G328" s="60" t="s">
        <v>1238</v>
      </c>
      <c r="H328" s="61" t="s">
        <v>86</v>
      </c>
      <c r="I328" s="62">
        <v>145400000</v>
      </c>
      <c r="J328" s="62">
        <v>193059213.23909265</v>
      </c>
      <c r="K328" s="62">
        <v>155551101.00400001</v>
      </c>
      <c r="L328" s="62">
        <v>40007391.600000001</v>
      </c>
      <c r="M328" s="62">
        <v>106182567.28200001</v>
      </c>
      <c r="N328" s="62">
        <v>24514844496.327999</v>
      </c>
      <c r="O328" s="62">
        <v>7263297937</v>
      </c>
      <c r="P328" s="62">
        <v>21666551163.363998</v>
      </c>
      <c r="Q328" s="62">
        <v>79970000</v>
      </c>
      <c r="R328" s="62" t="s">
        <v>268</v>
      </c>
      <c r="S328" s="58" t="s">
        <v>334</v>
      </c>
      <c r="T328" s="58" t="s">
        <v>96</v>
      </c>
      <c r="U328" s="58" t="s">
        <v>1511</v>
      </c>
      <c r="V328" s="58" t="s">
        <v>279</v>
      </c>
    </row>
    <row r="329" spans="1:22" s="56" customFormat="1" ht="15.95" customHeight="1" outlineLevel="3" x14ac:dyDescent="0.2">
      <c r="A329" s="58" t="s">
        <v>1277</v>
      </c>
      <c r="B329" s="58" t="s">
        <v>153</v>
      </c>
      <c r="C329" s="61" t="s">
        <v>262</v>
      </c>
      <c r="D329" s="59" t="s">
        <v>1559</v>
      </c>
      <c r="E329" s="59" t="s">
        <v>1560</v>
      </c>
      <c r="F329" s="60" t="s">
        <v>1506</v>
      </c>
      <c r="G329" s="60" t="s">
        <v>922</v>
      </c>
      <c r="H329" s="61" t="s">
        <v>86</v>
      </c>
      <c r="I329" s="62">
        <v>70570704</v>
      </c>
      <c r="J329" s="62">
        <v>93702369.958520547</v>
      </c>
      <c r="K329" s="62">
        <v>100663463.603</v>
      </c>
      <c r="L329" s="62">
        <v>20000000</v>
      </c>
      <c r="M329" s="62">
        <v>74887343.523000002</v>
      </c>
      <c r="N329" s="62">
        <v>15864556025.275999</v>
      </c>
      <c r="O329" s="62">
        <v>3435537489</v>
      </c>
      <c r="P329" s="62">
        <v>15280761253.584</v>
      </c>
      <c r="Q329" s="62">
        <v>56400415.009999998</v>
      </c>
      <c r="R329" s="62" t="s">
        <v>268</v>
      </c>
      <c r="S329" s="58" t="s">
        <v>334</v>
      </c>
      <c r="T329" s="58" t="s">
        <v>90</v>
      </c>
      <c r="U329" s="58" t="s">
        <v>1216</v>
      </c>
      <c r="V329" s="58" t="s">
        <v>279</v>
      </c>
    </row>
    <row r="330" spans="1:22" s="56" customFormat="1" ht="15.95" customHeight="1" outlineLevel="3" x14ac:dyDescent="0.2">
      <c r="A330" s="58" t="s">
        <v>1277</v>
      </c>
      <c r="B330" s="58" t="s">
        <v>153</v>
      </c>
      <c r="C330" s="61" t="s">
        <v>262</v>
      </c>
      <c r="D330" s="59" t="s">
        <v>1561</v>
      </c>
      <c r="E330" s="59" t="s">
        <v>1518</v>
      </c>
      <c r="F330" s="60" t="s">
        <v>1519</v>
      </c>
      <c r="G330" s="60" t="s">
        <v>1520</v>
      </c>
      <c r="H330" s="61" t="s">
        <v>86</v>
      </c>
      <c r="I330" s="62">
        <v>177000000</v>
      </c>
      <c r="J330" s="62">
        <v>235017061.50838649</v>
      </c>
      <c r="K330" s="62">
        <v>251241251.35600001</v>
      </c>
      <c r="L330" s="62">
        <v>329842.21899999998</v>
      </c>
      <c r="M330" s="62">
        <v>233540053.15400001</v>
      </c>
      <c r="N330" s="62">
        <v>39595606641.720001</v>
      </c>
      <c r="O330" s="62">
        <v>66681266.886</v>
      </c>
      <c r="P330" s="62">
        <v>47653844128.214996</v>
      </c>
      <c r="Q330" s="62">
        <v>175887610.63999999</v>
      </c>
      <c r="R330" s="62" t="s">
        <v>268</v>
      </c>
      <c r="S330" s="58" t="s">
        <v>334</v>
      </c>
      <c r="T330" s="58" t="s">
        <v>246</v>
      </c>
      <c r="U330" s="58" t="s">
        <v>93</v>
      </c>
      <c r="V330" s="58" t="s">
        <v>279</v>
      </c>
    </row>
    <row r="331" spans="1:22" s="56" customFormat="1" ht="15.95" customHeight="1" outlineLevel="3" x14ac:dyDescent="0.2">
      <c r="A331" s="58" t="s">
        <v>1277</v>
      </c>
      <c r="B331" s="58" t="s">
        <v>153</v>
      </c>
      <c r="C331" s="61" t="s">
        <v>262</v>
      </c>
      <c r="D331" s="59" t="s">
        <v>1562</v>
      </c>
      <c r="E331" s="59" t="s">
        <v>1563</v>
      </c>
      <c r="F331" s="60" t="s">
        <v>1506</v>
      </c>
      <c r="G331" s="60" t="s">
        <v>1296</v>
      </c>
      <c r="H331" s="61" t="s">
        <v>86</v>
      </c>
      <c r="I331" s="62">
        <v>142100000</v>
      </c>
      <c r="J331" s="62">
        <v>188677539.21097019</v>
      </c>
      <c r="K331" s="62">
        <v>202694282.00600001</v>
      </c>
      <c r="L331" s="62">
        <v>98025002.759000003</v>
      </c>
      <c r="M331" s="62">
        <v>95228375.692000002</v>
      </c>
      <c r="N331" s="62">
        <v>31944607087.833</v>
      </c>
      <c r="O331" s="62">
        <v>17359563139.284</v>
      </c>
      <c r="P331" s="62">
        <v>19431348543.875</v>
      </c>
      <c r="Q331" s="62">
        <v>71719995.090000004</v>
      </c>
      <c r="R331" s="62" t="s">
        <v>268</v>
      </c>
      <c r="S331" s="58" t="s">
        <v>334</v>
      </c>
      <c r="T331" s="58" t="s">
        <v>97</v>
      </c>
      <c r="U331" s="58"/>
      <c r="V331" s="58" t="s">
        <v>279</v>
      </c>
    </row>
    <row r="332" spans="1:22" s="56" customFormat="1" ht="15.95" customHeight="1" outlineLevel="3" x14ac:dyDescent="0.2">
      <c r="A332" s="58" t="s">
        <v>1277</v>
      </c>
      <c r="B332" s="58" t="s">
        <v>153</v>
      </c>
      <c r="C332" s="61" t="s">
        <v>262</v>
      </c>
      <c r="D332" s="59" t="s">
        <v>1564</v>
      </c>
      <c r="E332" s="59" t="s">
        <v>1565</v>
      </c>
      <c r="F332" s="60" t="s">
        <v>1506</v>
      </c>
      <c r="G332" s="60" t="s">
        <v>1322</v>
      </c>
      <c r="H332" s="61" t="s">
        <v>86</v>
      </c>
      <c r="I332" s="62">
        <v>416500000</v>
      </c>
      <c r="J332" s="62">
        <v>553020373.54939532</v>
      </c>
      <c r="K332" s="62">
        <v>446816080.07300001</v>
      </c>
      <c r="L332" s="62">
        <v>28793400.170000002</v>
      </c>
      <c r="M332" s="62">
        <v>387272560.76499999</v>
      </c>
      <c r="N332" s="62">
        <v>70418188304.110001</v>
      </c>
      <c r="O332" s="62">
        <v>6040972275.2869997</v>
      </c>
      <c r="P332" s="62">
        <v>79022959858.695999</v>
      </c>
      <c r="Q332" s="62">
        <v>291669221.01499999</v>
      </c>
      <c r="R332" s="62" t="s">
        <v>1192</v>
      </c>
      <c r="S332" s="58" t="s">
        <v>102</v>
      </c>
      <c r="T332" s="58" t="s">
        <v>94</v>
      </c>
      <c r="U332" s="58" t="s">
        <v>385</v>
      </c>
      <c r="V332" s="58" t="s">
        <v>279</v>
      </c>
    </row>
    <row r="333" spans="1:22" s="56" customFormat="1" ht="15.95" customHeight="1" outlineLevel="3" x14ac:dyDescent="0.2">
      <c r="A333" s="58" t="s">
        <v>1277</v>
      </c>
      <c r="B333" s="58" t="s">
        <v>153</v>
      </c>
      <c r="C333" s="61" t="s">
        <v>262</v>
      </c>
      <c r="D333" s="59" t="s">
        <v>1566</v>
      </c>
      <c r="E333" s="59" t="s">
        <v>1567</v>
      </c>
      <c r="F333" s="60" t="s">
        <v>787</v>
      </c>
      <c r="G333" s="60" t="s">
        <v>1427</v>
      </c>
      <c r="H333" s="61" t="s">
        <v>86</v>
      </c>
      <c r="I333" s="62">
        <v>278000000</v>
      </c>
      <c r="J333" s="62">
        <v>369122842.36910421</v>
      </c>
      <c r="K333" s="62">
        <v>301126177.13300002</v>
      </c>
      <c r="L333" s="62">
        <v>60979365</v>
      </c>
      <c r="M333" s="62">
        <v>219669415.03</v>
      </c>
      <c r="N333" s="62">
        <v>47457468050.919998</v>
      </c>
      <c r="O333" s="62">
        <v>12585324084</v>
      </c>
      <c r="P333" s="62">
        <v>44823540639.664001</v>
      </c>
      <c r="Q333" s="62">
        <v>165441122.49000001</v>
      </c>
      <c r="R333" s="62" t="s">
        <v>1192</v>
      </c>
      <c r="S333" s="58" t="s">
        <v>102</v>
      </c>
      <c r="T333" s="58" t="s">
        <v>129</v>
      </c>
      <c r="U333" s="58" t="s">
        <v>358</v>
      </c>
      <c r="V333" s="58" t="s">
        <v>279</v>
      </c>
    </row>
    <row r="334" spans="1:22" s="56" customFormat="1" ht="15.95" customHeight="1" outlineLevel="3" x14ac:dyDescent="0.2">
      <c r="A334" s="58" t="s">
        <v>1277</v>
      </c>
      <c r="B334" s="58" t="s">
        <v>153</v>
      </c>
      <c r="C334" s="61" t="s">
        <v>262</v>
      </c>
      <c r="D334" s="59" t="s">
        <v>1652</v>
      </c>
      <c r="E334" s="59" t="s">
        <v>1653</v>
      </c>
      <c r="F334" s="60" t="s">
        <v>1654</v>
      </c>
      <c r="G334" s="60" t="s">
        <v>1655</v>
      </c>
      <c r="H334" s="61" t="s">
        <v>86</v>
      </c>
      <c r="I334" s="62">
        <v>168900000</v>
      </c>
      <c r="J334" s="62">
        <v>224262043.43935865</v>
      </c>
      <c r="K334" s="62">
        <v>240922338.007</v>
      </c>
      <c r="L334" s="62">
        <v>3000000</v>
      </c>
      <c r="M334" s="62">
        <v>221310765.35699999</v>
      </c>
      <c r="N334" s="62">
        <v>37969346496.375</v>
      </c>
      <c r="O334" s="62">
        <v>596817300</v>
      </c>
      <c r="P334" s="62">
        <v>45158458147.929001</v>
      </c>
      <c r="Q334" s="62">
        <v>166677283.84</v>
      </c>
      <c r="R334" s="62" t="s">
        <v>268</v>
      </c>
      <c r="S334" s="58" t="s">
        <v>334</v>
      </c>
      <c r="T334" s="58" t="s">
        <v>152</v>
      </c>
      <c r="U334" s="58" t="s">
        <v>111</v>
      </c>
      <c r="V334" s="58" t="s">
        <v>279</v>
      </c>
    </row>
    <row r="335" spans="1:22" s="56" customFormat="1" ht="15.95" customHeight="1" outlineLevel="3" x14ac:dyDescent="0.2">
      <c r="A335" s="58" t="s">
        <v>1277</v>
      </c>
      <c r="B335" s="58" t="s">
        <v>153</v>
      </c>
      <c r="C335" s="61" t="s">
        <v>262</v>
      </c>
      <c r="D335" s="59" t="s">
        <v>1568</v>
      </c>
      <c r="E335" s="59" t="s">
        <v>1622</v>
      </c>
      <c r="F335" s="60" t="s">
        <v>1569</v>
      </c>
      <c r="G335" s="60" t="s">
        <v>670</v>
      </c>
      <c r="H335" s="61" t="s">
        <v>86</v>
      </c>
      <c r="I335" s="62">
        <v>139300000</v>
      </c>
      <c r="J335" s="62">
        <v>184959755.1871087</v>
      </c>
      <c r="K335" s="62">
        <v>198700306.00600001</v>
      </c>
      <c r="L335" s="62">
        <v>197156862.17500001</v>
      </c>
      <c r="M335" s="62" t="s">
        <v>85</v>
      </c>
      <c r="N335" s="62">
        <v>31315156701.866001</v>
      </c>
      <c r="O335" s="62">
        <v>33381278923</v>
      </c>
      <c r="P335" s="62" t="s">
        <v>85</v>
      </c>
      <c r="Q335" s="62" t="s">
        <v>85</v>
      </c>
      <c r="R335" s="62" t="s">
        <v>1192</v>
      </c>
      <c r="S335" s="58" t="s">
        <v>102</v>
      </c>
      <c r="T335" s="58" t="s">
        <v>102</v>
      </c>
      <c r="U335" s="58" t="s">
        <v>109</v>
      </c>
      <c r="V335" s="58" t="s">
        <v>279</v>
      </c>
    </row>
    <row r="336" spans="1:22" s="56" customFormat="1" ht="15.95" customHeight="1" outlineLevel="3" x14ac:dyDescent="0.2">
      <c r="A336" s="58" t="s">
        <v>1277</v>
      </c>
      <c r="B336" s="58" t="s">
        <v>153</v>
      </c>
      <c r="C336" s="61" t="s">
        <v>262</v>
      </c>
      <c r="D336" s="59" t="s">
        <v>1634</v>
      </c>
      <c r="E336" s="59" t="s">
        <v>1633</v>
      </c>
      <c r="F336" s="60" t="s">
        <v>1650</v>
      </c>
      <c r="G336" s="60" t="s">
        <v>1651</v>
      </c>
      <c r="H336" s="61" t="s">
        <v>86</v>
      </c>
      <c r="I336" s="62">
        <v>69300000</v>
      </c>
      <c r="J336" s="62">
        <v>92015154.590571672</v>
      </c>
      <c r="K336" s="62" t="s">
        <v>85</v>
      </c>
      <c r="L336" s="62" t="s">
        <v>85</v>
      </c>
      <c r="M336" s="62">
        <v>92015154.591000006</v>
      </c>
      <c r="N336" s="62" t="s">
        <v>85</v>
      </c>
      <c r="O336" s="62" t="s">
        <v>85</v>
      </c>
      <c r="P336" s="62">
        <v>18775690829.325001</v>
      </c>
      <c r="Q336" s="62">
        <v>69300000</v>
      </c>
      <c r="R336" s="62" t="s">
        <v>268</v>
      </c>
      <c r="S336" s="58" t="s">
        <v>334</v>
      </c>
      <c r="T336" s="58" t="s">
        <v>96</v>
      </c>
      <c r="U336" s="58" t="s">
        <v>120</v>
      </c>
      <c r="V336" s="58" t="s">
        <v>279</v>
      </c>
    </row>
    <row r="337" spans="1:22" s="56" customFormat="1" ht="15.95" customHeight="1" outlineLevel="3" x14ac:dyDescent="0.2">
      <c r="A337" s="58" t="s">
        <v>1277</v>
      </c>
      <c r="B337" s="58" t="s">
        <v>153</v>
      </c>
      <c r="C337" s="61" t="s">
        <v>262</v>
      </c>
      <c r="D337" s="59" t="s">
        <v>1570</v>
      </c>
      <c r="E337" s="59" t="s">
        <v>1571</v>
      </c>
      <c r="F337" s="60" t="s">
        <v>1519</v>
      </c>
      <c r="G337" s="60" t="s">
        <v>1572</v>
      </c>
      <c r="H337" s="61" t="s">
        <v>89</v>
      </c>
      <c r="I337" s="62">
        <v>700000000</v>
      </c>
      <c r="J337" s="62">
        <v>700000000</v>
      </c>
      <c r="K337" s="62">
        <v>698250000</v>
      </c>
      <c r="L337" s="62">
        <v>2202167.81</v>
      </c>
      <c r="M337" s="62">
        <v>696047832.19000006</v>
      </c>
      <c r="N337" s="62">
        <v>110044159501.5</v>
      </c>
      <c r="O337" s="62">
        <v>382195365.31300002</v>
      </c>
      <c r="P337" s="62">
        <v>142028549077.28799</v>
      </c>
      <c r="Q337" s="62">
        <v>696047832.19000006</v>
      </c>
      <c r="R337" s="62" t="s">
        <v>268</v>
      </c>
      <c r="S337" s="58" t="s">
        <v>334</v>
      </c>
      <c r="T337" s="58" t="s">
        <v>246</v>
      </c>
      <c r="U337" s="58" t="s">
        <v>93</v>
      </c>
      <c r="V337" s="58" t="s">
        <v>279</v>
      </c>
    </row>
    <row r="338" spans="1:22" s="56" customFormat="1" ht="15.95" customHeight="1" outlineLevel="3" x14ac:dyDescent="0.2">
      <c r="A338" s="58" t="s">
        <v>1277</v>
      </c>
      <c r="B338" s="58" t="s">
        <v>153</v>
      </c>
      <c r="C338" s="61" t="s">
        <v>262</v>
      </c>
      <c r="D338" s="59" t="s">
        <v>1656</v>
      </c>
      <c r="E338" s="59" t="s">
        <v>1653</v>
      </c>
      <c r="F338" s="60" t="s">
        <v>1654</v>
      </c>
      <c r="G338" s="60" t="s">
        <v>1655</v>
      </c>
      <c r="H338" s="61" t="s">
        <v>89</v>
      </c>
      <c r="I338" s="62">
        <v>200000000</v>
      </c>
      <c r="J338" s="62">
        <v>200000000</v>
      </c>
      <c r="K338" s="62">
        <v>200000000</v>
      </c>
      <c r="L338" s="62">
        <v>2960000</v>
      </c>
      <c r="M338" s="62">
        <v>197040000</v>
      </c>
      <c r="N338" s="62">
        <v>31519988400</v>
      </c>
      <c r="O338" s="62">
        <v>572240227.42499995</v>
      </c>
      <c r="P338" s="62">
        <v>40206008863.123001</v>
      </c>
      <c r="Q338" s="62">
        <v>197040000</v>
      </c>
      <c r="R338" s="62" t="s">
        <v>268</v>
      </c>
      <c r="S338" s="58" t="s">
        <v>334</v>
      </c>
      <c r="T338" s="58" t="s">
        <v>152</v>
      </c>
      <c r="U338" s="58" t="s">
        <v>111</v>
      </c>
      <c r="V338" s="58" t="s">
        <v>279</v>
      </c>
    </row>
    <row r="339" spans="1:22" s="56" customFormat="1" ht="15.95" customHeight="1" outlineLevel="3" x14ac:dyDescent="0.2">
      <c r="A339" s="58" t="s">
        <v>1277</v>
      </c>
      <c r="B339" s="58" t="s">
        <v>153</v>
      </c>
      <c r="C339" s="61" t="s">
        <v>262</v>
      </c>
      <c r="D339" s="59" t="s">
        <v>1657</v>
      </c>
      <c r="E339" s="59" t="s">
        <v>1658</v>
      </c>
      <c r="F339" s="60" t="s">
        <v>1569</v>
      </c>
      <c r="G339" s="60" t="s">
        <v>670</v>
      </c>
      <c r="H339" s="61" t="s">
        <v>89</v>
      </c>
      <c r="I339" s="62">
        <v>200000000</v>
      </c>
      <c r="J339" s="62">
        <v>200000000</v>
      </c>
      <c r="K339" s="62">
        <v>200000000</v>
      </c>
      <c r="L339" s="62">
        <v>200000000</v>
      </c>
      <c r="M339" s="62" t="s">
        <v>85</v>
      </c>
      <c r="N339" s="62">
        <v>31519988400</v>
      </c>
      <c r="O339" s="62">
        <v>34079676678.779999</v>
      </c>
      <c r="P339" s="62" t="s">
        <v>85</v>
      </c>
      <c r="Q339" s="62" t="s">
        <v>85</v>
      </c>
      <c r="R339" s="62" t="s">
        <v>1192</v>
      </c>
      <c r="S339" s="58" t="s">
        <v>102</v>
      </c>
      <c r="T339" s="58" t="s">
        <v>102</v>
      </c>
      <c r="U339" s="58" t="s">
        <v>109</v>
      </c>
      <c r="V339" s="58" t="s">
        <v>279</v>
      </c>
    </row>
    <row r="340" spans="1:22" s="184" customFormat="1" ht="15.95" customHeight="1" outlineLevel="2" x14ac:dyDescent="0.2">
      <c r="A340" s="179"/>
      <c r="B340" s="179" t="s">
        <v>82</v>
      </c>
      <c r="C340" s="180"/>
      <c r="D340" s="181"/>
      <c r="E340" s="181"/>
      <c r="F340" s="182"/>
      <c r="G340" s="182"/>
      <c r="H340" s="180"/>
      <c r="I340" s="183"/>
      <c r="J340" s="183">
        <f t="shared" ref="J340:P340" si="20">SUBTOTAL(9,J281:J339)</f>
        <v>9240454354.6240807</v>
      </c>
      <c r="K340" s="183">
        <f t="shared" si="20"/>
        <v>6555224244.7909994</v>
      </c>
      <c r="L340" s="183">
        <f t="shared" si="20"/>
        <v>1314100835.77</v>
      </c>
      <c r="M340" s="183">
        <f t="shared" si="20"/>
        <v>4988175562.7740002</v>
      </c>
      <c r="N340" s="183">
        <f t="shared" si="20"/>
        <v>1033102960775.6271</v>
      </c>
      <c r="O340" s="183">
        <f t="shared" si="20"/>
        <v>237589462463.65097</v>
      </c>
      <c r="P340" s="183">
        <f t="shared" si="20"/>
        <v>1017837144172.0199</v>
      </c>
      <c r="Q340" s="183"/>
      <c r="R340" s="183"/>
      <c r="S340" s="179"/>
      <c r="T340" s="179"/>
      <c r="U340" s="179"/>
      <c r="V340" s="179"/>
    </row>
    <row r="341" spans="1:22" s="56" customFormat="1" ht="15.95" customHeight="1" outlineLevel="3" x14ac:dyDescent="0.2">
      <c r="A341" s="58" t="s">
        <v>1277</v>
      </c>
      <c r="B341" s="58" t="s">
        <v>159</v>
      </c>
      <c r="C341" s="61" t="s">
        <v>263</v>
      </c>
      <c r="D341" s="59" t="s">
        <v>834</v>
      </c>
      <c r="E341" s="59" t="s">
        <v>835</v>
      </c>
      <c r="F341" s="60" t="s">
        <v>836</v>
      </c>
      <c r="G341" s="60" t="s">
        <v>123</v>
      </c>
      <c r="H341" s="61" t="s">
        <v>89</v>
      </c>
      <c r="I341" s="62">
        <v>280000</v>
      </c>
      <c r="J341" s="62">
        <v>280000</v>
      </c>
      <c r="K341" s="62">
        <v>280000</v>
      </c>
      <c r="L341" s="62" t="s">
        <v>85</v>
      </c>
      <c r="M341" s="62">
        <v>280000</v>
      </c>
      <c r="N341" s="62">
        <v>44127983.759999998</v>
      </c>
      <c r="O341" s="62" t="s">
        <v>85</v>
      </c>
      <c r="P341" s="62">
        <v>57133995.542000003</v>
      </c>
      <c r="Q341" s="62">
        <v>280000</v>
      </c>
      <c r="R341" s="62" t="s">
        <v>268</v>
      </c>
      <c r="S341" s="58" t="s">
        <v>334</v>
      </c>
      <c r="T341" s="58" t="s">
        <v>947</v>
      </c>
      <c r="U341" s="58" t="s">
        <v>837</v>
      </c>
      <c r="V341" s="58" t="s">
        <v>279</v>
      </c>
    </row>
    <row r="342" spans="1:22" s="56" customFormat="1" ht="15.95" customHeight="1" outlineLevel="3" x14ac:dyDescent="0.2">
      <c r="A342" s="58" t="s">
        <v>1277</v>
      </c>
      <c r="B342" s="58" t="s">
        <v>159</v>
      </c>
      <c r="C342" s="61" t="s">
        <v>263</v>
      </c>
      <c r="D342" s="59" t="s">
        <v>903</v>
      </c>
      <c r="E342" s="59" t="s">
        <v>481</v>
      </c>
      <c r="F342" s="60" t="s">
        <v>559</v>
      </c>
      <c r="G342" s="60" t="s">
        <v>119</v>
      </c>
      <c r="H342" s="61" t="s">
        <v>160</v>
      </c>
      <c r="I342" s="62">
        <v>160000</v>
      </c>
      <c r="J342" s="62">
        <v>212444.80136351322</v>
      </c>
      <c r="K342" s="62">
        <v>228227.20000000001</v>
      </c>
      <c r="L342" s="62" t="s">
        <v>85</v>
      </c>
      <c r="M342" s="62">
        <v>212444.80100000001</v>
      </c>
      <c r="N342" s="62">
        <v>35968593.483999997</v>
      </c>
      <c r="O342" s="62" t="s">
        <v>85</v>
      </c>
      <c r="P342" s="62">
        <v>43349358.336000003</v>
      </c>
      <c r="Q342" s="62">
        <v>160000</v>
      </c>
      <c r="R342" s="62" t="s">
        <v>268</v>
      </c>
      <c r="S342" s="58" t="s">
        <v>334</v>
      </c>
      <c r="T342" s="58" t="s">
        <v>96</v>
      </c>
      <c r="U342" s="58" t="s">
        <v>154</v>
      </c>
      <c r="V342" s="58" t="s">
        <v>279</v>
      </c>
    </row>
    <row r="343" spans="1:22" s="56" customFormat="1" ht="15.95" customHeight="1" outlineLevel="3" x14ac:dyDescent="0.2">
      <c r="A343" s="58" t="s">
        <v>1277</v>
      </c>
      <c r="B343" s="58" t="s">
        <v>159</v>
      </c>
      <c r="C343" s="61" t="s">
        <v>263</v>
      </c>
      <c r="D343" s="59" t="s">
        <v>838</v>
      </c>
      <c r="E343" s="59" t="s">
        <v>839</v>
      </c>
      <c r="F343" s="60" t="s">
        <v>836</v>
      </c>
      <c r="G343" s="60" t="s">
        <v>1183</v>
      </c>
      <c r="H343" s="61" t="s">
        <v>160</v>
      </c>
      <c r="I343" s="62">
        <v>200000</v>
      </c>
      <c r="J343" s="62">
        <v>265556.00170439156</v>
      </c>
      <c r="K343" s="62">
        <v>266619.96500000003</v>
      </c>
      <c r="L343" s="62" t="s">
        <v>85</v>
      </c>
      <c r="M343" s="62">
        <v>248182.62400000001</v>
      </c>
      <c r="N343" s="62">
        <v>42019290.976999998</v>
      </c>
      <c r="O343" s="62" t="s">
        <v>85</v>
      </c>
      <c r="P343" s="62">
        <v>50641660.546999998</v>
      </c>
      <c r="Q343" s="62">
        <v>186915.47</v>
      </c>
      <c r="R343" s="62" t="s">
        <v>268</v>
      </c>
      <c r="S343" s="58" t="s">
        <v>334</v>
      </c>
      <c r="T343" s="58" t="s">
        <v>97</v>
      </c>
      <c r="U343" s="58" t="s">
        <v>840</v>
      </c>
      <c r="V343" s="58" t="s">
        <v>279</v>
      </c>
    </row>
    <row r="344" spans="1:22" s="56" customFormat="1" ht="15.95" customHeight="1" outlineLevel="3" x14ac:dyDescent="0.2">
      <c r="A344" s="58" t="s">
        <v>1277</v>
      </c>
      <c r="B344" s="58" t="s">
        <v>159</v>
      </c>
      <c r="C344" s="61" t="s">
        <v>263</v>
      </c>
      <c r="D344" s="59" t="s">
        <v>1078</v>
      </c>
      <c r="E344" s="59" t="s">
        <v>1079</v>
      </c>
      <c r="F344" s="60" t="s">
        <v>878</v>
      </c>
      <c r="G344" s="60" t="s">
        <v>1080</v>
      </c>
      <c r="H344" s="61" t="s">
        <v>89</v>
      </c>
      <c r="I344" s="62">
        <v>270600</v>
      </c>
      <c r="J344" s="62">
        <v>270600</v>
      </c>
      <c r="K344" s="62">
        <v>253110.39999999999</v>
      </c>
      <c r="L344" s="62" t="s">
        <v>85</v>
      </c>
      <c r="M344" s="62">
        <v>253110.39999999999</v>
      </c>
      <c r="N344" s="62">
        <v>39890184.359999999</v>
      </c>
      <c r="O344" s="62" t="s">
        <v>85</v>
      </c>
      <c r="P344" s="62">
        <v>51647173.090000004</v>
      </c>
      <c r="Q344" s="62">
        <v>253110.39999999999</v>
      </c>
      <c r="R344" s="62" t="s">
        <v>268</v>
      </c>
      <c r="S344" s="58" t="s">
        <v>334</v>
      </c>
      <c r="T344" s="58" t="s">
        <v>100</v>
      </c>
      <c r="U344" s="58" t="s">
        <v>1208</v>
      </c>
      <c r="V344" s="58" t="s">
        <v>279</v>
      </c>
    </row>
    <row r="345" spans="1:22" s="56" customFormat="1" ht="15.95" customHeight="1" outlineLevel="3" x14ac:dyDescent="0.2">
      <c r="A345" s="58" t="s">
        <v>1277</v>
      </c>
      <c r="B345" s="58" t="s">
        <v>159</v>
      </c>
      <c r="C345" s="61" t="s">
        <v>262</v>
      </c>
      <c r="D345" s="59" t="s">
        <v>1684</v>
      </c>
      <c r="E345" s="59" t="s">
        <v>1685</v>
      </c>
      <c r="F345" s="60" t="s">
        <v>1686</v>
      </c>
      <c r="G345" s="60" t="s">
        <v>1687</v>
      </c>
      <c r="H345" s="61" t="s">
        <v>89</v>
      </c>
      <c r="I345" s="62">
        <v>2500000</v>
      </c>
      <c r="J345" s="62">
        <v>2500000</v>
      </c>
      <c r="K345" s="62" t="s">
        <v>85</v>
      </c>
      <c r="L345" s="62">
        <v>2464000</v>
      </c>
      <c r="M345" s="62">
        <v>36000</v>
      </c>
      <c r="N345" s="62" t="s">
        <v>85</v>
      </c>
      <c r="O345" s="62">
        <v>438629283.49900001</v>
      </c>
      <c r="P345" s="62">
        <v>7345799.4270000001</v>
      </c>
      <c r="Q345" s="62">
        <v>36000</v>
      </c>
      <c r="R345" s="62" t="s">
        <v>268</v>
      </c>
      <c r="S345" s="58" t="s">
        <v>334</v>
      </c>
      <c r="T345" s="58" t="s">
        <v>1292</v>
      </c>
      <c r="U345" s="58" t="s">
        <v>635</v>
      </c>
      <c r="V345" s="58" t="s">
        <v>279</v>
      </c>
    </row>
    <row r="346" spans="1:22" s="56" customFormat="1" ht="15.95" customHeight="1" outlineLevel="3" x14ac:dyDescent="0.2">
      <c r="A346" s="58" t="s">
        <v>1277</v>
      </c>
      <c r="B346" s="58" t="s">
        <v>159</v>
      </c>
      <c r="C346" s="61" t="s">
        <v>262</v>
      </c>
      <c r="D346" s="59" t="s">
        <v>1688</v>
      </c>
      <c r="E346" s="59" t="s">
        <v>1689</v>
      </c>
      <c r="F346" s="60" t="s">
        <v>1686</v>
      </c>
      <c r="G346" s="60" t="s">
        <v>1687</v>
      </c>
      <c r="H346" s="61" t="s">
        <v>89</v>
      </c>
      <c r="I346" s="62">
        <v>70000000</v>
      </c>
      <c r="J346" s="62">
        <v>70000000</v>
      </c>
      <c r="K346" s="62" t="s">
        <v>85</v>
      </c>
      <c r="L346" s="62">
        <v>68066000</v>
      </c>
      <c r="M346" s="62">
        <v>1934000</v>
      </c>
      <c r="N346" s="62" t="s">
        <v>85</v>
      </c>
      <c r="O346" s="62">
        <v>11702120587.714001</v>
      </c>
      <c r="P346" s="62">
        <v>394632669.21100003</v>
      </c>
      <c r="Q346" s="62">
        <v>1934000</v>
      </c>
      <c r="R346" s="62" t="s">
        <v>268</v>
      </c>
      <c r="S346" s="58" t="s">
        <v>334</v>
      </c>
      <c r="T346" s="58" t="s">
        <v>1292</v>
      </c>
      <c r="U346" s="58" t="s">
        <v>635</v>
      </c>
      <c r="V346" s="58" t="s">
        <v>279</v>
      </c>
    </row>
    <row r="347" spans="1:22" s="56" customFormat="1" ht="15.95" customHeight="1" outlineLevel="3" x14ac:dyDescent="0.2">
      <c r="A347" s="58" t="s">
        <v>1277</v>
      </c>
      <c r="B347" s="58" t="s">
        <v>159</v>
      </c>
      <c r="C347" s="61" t="s">
        <v>262</v>
      </c>
      <c r="D347" s="59" t="s">
        <v>157</v>
      </c>
      <c r="E347" s="59" t="s">
        <v>158</v>
      </c>
      <c r="F347" s="60" t="s">
        <v>591</v>
      </c>
      <c r="G347" s="60" t="s">
        <v>74</v>
      </c>
      <c r="H347" s="61" t="s">
        <v>89</v>
      </c>
      <c r="I347" s="62">
        <v>140000000</v>
      </c>
      <c r="J347" s="62">
        <v>140000000</v>
      </c>
      <c r="K347" s="62">
        <v>33940692.07</v>
      </c>
      <c r="L347" s="62" t="s">
        <v>85</v>
      </c>
      <c r="M347" s="62">
        <v>33940692.07</v>
      </c>
      <c r="N347" s="62">
        <v>5349051101.6719999</v>
      </c>
      <c r="O347" s="62" t="s">
        <v>85</v>
      </c>
      <c r="P347" s="62">
        <v>6925597676.5480003</v>
      </c>
      <c r="Q347" s="62">
        <v>33940692.07</v>
      </c>
      <c r="R347" s="62" t="s">
        <v>268</v>
      </c>
      <c r="S347" s="58" t="s">
        <v>124</v>
      </c>
      <c r="T347" s="58" t="s">
        <v>280</v>
      </c>
      <c r="U347" s="58" t="s">
        <v>130</v>
      </c>
      <c r="V347" s="58" t="s">
        <v>279</v>
      </c>
    </row>
    <row r="348" spans="1:22" s="56" customFormat="1" ht="15.95" customHeight="1" outlineLevel="3" x14ac:dyDescent="0.2">
      <c r="A348" s="58" t="s">
        <v>1277</v>
      </c>
      <c r="B348" s="58" t="s">
        <v>159</v>
      </c>
      <c r="C348" s="61" t="s">
        <v>262</v>
      </c>
      <c r="D348" s="59" t="s">
        <v>1573</v>
      </c>
      <c r="E348" s="59" t="s">
        <v>1574</v>
      </c>
      <c r="F348" s="60" t="s">
        <v>1575</v>
      </c>
      <c r="G348" s="60" t="s">
        <v>1576</v>
      </c>
      <c r="H348" s="61" t="s">
        <v>89</v>
      </c>
      <c r="I348" s="62">
        <v>35000000</v>
      </c>
      <c r="J348" s="62">
        <v>35000000</v>
      </c>
      <c r="K348" s="62">
        <v>30343220.379999999</v>
      </c>
      <c r="L348" s="62">
        <v>1740000</v>
      </c>
      <c r="M348" s="62">
        <v>28603220.379999999</v>
      </c>
      <c r="N348" s="62">
        <v>4782089771.9809999</v>
      </c>
      <c r="O348" s="62">
        <v>311763951.69700003</v>
      </c>
      <c r="P348" s="62">
        <v>5836486663.1759996</v>
      </c>
      <c r="Q348" s="62">
        <v>28603220.379999999</v>
      </c>
      <c r="R348" s="62" t="s">
        <v>268</v>
      </c>
      <c r="S348" s="58" t="s">
        <v>334</v>
      </c>
      <c r="T348" s="58" t="s">
        <v>246</v>
      </c>
      <c r="U348" s="58" t="s">
        <v>40</v>
      </c>
      <c r="V348" s="58" t="s">
        <v>279</v>
      </c>
    </row>
    <row r="349" spans="1:22" s="56" customFormat="1" ht="15.95" customHeight="1" outlineLevel="3" x14ac:dyDescent="0.2">
      <c r="A349" s="58" t="s">
        <v>1277</v>
      </c>
      <c r="B349" s="58" t="s">
        <v>159</v>
      </c>
      <c r="C349" s="61" t="s">
        <v>262</v>
      </c>
      <c r="D349" s="59" t="s">
        <v>480</v>
      </c>
      <c r="E349" s="59" t="s">
        <v>481</v>
      </c>
      <c r="F349" s="60" t="s">
        <v>559</v>
      </c>
      <c r="G349" s="60" t="s">
        <v>833</v>
      </c>
      <c r="H349" s="61" t="s">
        <v>160</v>
      </c>
      <c r="I349" s="62">
        <v>7211403</v>
      </c>
      <c r="J349" s="62">
        <v>9575156.7367952708</v>
      </c>
      <c r="K349" s="62">
        <v>7924099.0779999997</v>
      </c>
      <c r="L349" s="62" t="s">
        <v>85</v>
      </c>
      <c r="M349" s="62">
        <v>7376130.6909999996</v>
      </c>
      <c r="N349" s="62">
        <v>1248837555.0580001</v>
      </c>
      <c r="O349" s="62" t="s">
        <v>85</v>
      </c>
      <c r="P349" s="62">
        <v>1505099350.135</v>
      </c>
      <c r="Q349" s="62">
        <v>5555235.5389999999</v>
      </c>
      <c r="R349" s="62" t="s">
        <v>268</v>
      </c>
      <c r="S349" s="58" t="s">
        <v>334</v>
      </c>
      <c r="T349" s="58" t="s">
        <v>96</v>
      </c>
      <c r="U349" s="58" t="s">
        <v>154</v>
      </c>
      <c r="V349" s="58" t="s">
        <v>279</v>
      </c>
    </row>
    <row r="350" spans="1:22" s="56" customFormat="1" ht="15.95" customHeight="1" outlineLevel="3" x14ac:dyDescent="0.2">
      <c r="A350" s="58" t="s">
        <v>1277</v>
      </c>
      <c r="B350" s="58" t="s">
        <v>159</v>
      </c>
      <c r="C350" s="61" t="s">
        <v>262</v>
      </c>
      <c r="D350" s="59" t="s">
        <v>478</v>
      </c>
      <c r="E350" s="59" t="s">
        <v>479</v>
      </c>
      <c r="F350" s="60" t="s">
        <v>559</v>
      </c>
      <c r="G350" s="60" t="s">
        <v>384</v>
      </c>
      <c r="H350" s="61" t="s">
        <v>89</v>
      </c>
      <c r="I350" s="62">
        <v>8070000</v>
      </c>
      <c r="J350" s="62">
        <v>8070000</v>
      </c>
      <c r="K350" s="62">
        <v>4000615.65</v>
      </c>
      <c r="L350" s="62" t="s">
        <v>85</v>
      </c>
      <c r="M350" s="62">
        <v>4000615.65</v>
      </c>
      <c r="N350" s="62">
        <v>630496794.40400004</v>
      </c>
      <c r="O350" s="62" t="s">
        <v>85</v>
      </c>
      <c r="P350" s="62">
        <v>816325559.69299996</v>
      </c>
      <c r="Q350" s="62">
        <v>4000615.65</v>
      </c>
      <c r="R350" s="62" t="s">
        <v>268</v>
      </c>
      <c r="S350" s="58" t="s">
        <v>334</v>
      </c>
      <c r="T350" s="58" t="s">
        <v>96</v>
      </c>
      <c r="U350" s="58" t="s">
        <v>154</v>
      </c>
      <c r="V350" s="58" t="s">
        <v>279</v>
      </c>
    </row>
    <row r="351" spans="1:22" s="56" customFormat="1" ht="15.95" customHeight="1" outlineLevel="3" x14ac:dyDescent="0.2">
      <c r="A351" s="58" t="s">
        <v>1277</v>
      </c>
      <c r="B351" s="58" t="s">
        <v>159</v>
      </c>
      <c r="C351" s="61" t="s">
        <v>262</v>
      </c>
      <c r="D351" s="59" t="s">
        <v>494</v>
      </c>
      <c r="E351" s="59" t="s">
        <v>495</v>
      </c>
      <c r="F351" s="60" t="s">
        <v>496</v>
      </c>
      <c r="G351" s="60" t="s">
        <v>670</v>
      </c>
      <c r="H351" s="61" t="s">
        <v>160</v>
      </c>
      <c r="I351" s="62">
        <v>24400400</v>
      </c>
      <c r="J351" s="62">
        <v>32398363.319939177</v>
      </c>
      <c r="K351" s="62">
        <v>18052405.186999999</v>
      </c>
      <c r="L351" s="62">
        <v>6709000.0029999996</v>
      </c>
      <c r="M351" s="62">
        <v>10398502.85</v>
      </c>
      <c r="N351" s="62">
        <v>2845058010.4829998</v>
      </c>
      <c r="O351" s="62">
        <v>1206421351.8670001</v>
      </c>
      <c r="P351" s="62">
        <v>2121814340.937</v>
      </c>
      <c r="Q351" s="62">
        <v>7831495.2649999997</v>
      </c>
      <c r="R351" s="62" t="s">
        <v>268</v>
      </c>
      <c r="S351" s="58" t="s">
        <v>334</v>
      </c>
      <c r="T351" s="58" t="s">
        <v>96</v>
      </c>
      <c r="U351" s="58" t="s">
        <v>154</v>
      </c>
      <c r="V351" s="58" t="s">
        <v>279</v>
      </c>
    </row>
    <row r="352" spans="1:22" s="56" customFormat="1" ht="15.95" customHeight="1" outlineLevel="3" x14ac:dyDescent="0.2">
      <c r="A352" s="58" t="s">
        <v>1277</v>
      </c>
      <c r="B352" s="58" t="s">
        <v>159</v>
      </c>
      <c r="C352" s="61" t="s">
        <v>262</v>
      </c>
      <c r="D352" s="59" t="s">
        <v>661</v>
      </c>
      <c r="E352" s="59" t="s">
        <v>662</v>
      </c>
      <c r="F352" s="60" t="s">
        <v>489</v>
      </c>
      <c r="G352" s="60" t="s">
        <v>663</v>
      </c>
      <c r="H352" s="61" t="s">
        <v>89</v>
      </c>
      <c r="I352" s="62">
        <v>220000000</v>
      </c>
      <c r="J352" s="62">
        <v>220000000</v>
      </c>
      <c r="K352" s="62">
        <v>220000000</v>
      </c>
      <c r="L352" s="62" t="s">
        <v>85</v>
      </c>
      <c r="M352" s="62">
        <v>220000000</v>
      </c>
      <c r="N352" s="62">
        <v>34671987240</v>
      </c>
      <c r="O352" s="62" t="s">
        <v>85</v>
      </c>
      <c r="P352" s="62">
        <v>44890996497.599998</v>
      </c>
      <c r="Q352" s="62">
        <v>220000000</v>
      </c>
      <c r="R352" s="62" t="s">
        <v>268</v>
      </c>
      <c r="S352" s="58" t="s">
        <v>334</v>
      </c>
      <c r="T352" s="58" t="s">
        <v>246</v>
      </c>
      <c r="U352" s="58" t="s">
        <v>109</v>
      </c>
      <c r="V352" s="58" t="s">
        <v>279</v>
      </c>
    </row>
    <row r="353" spans="1:22" s="56" customFormat="1" ht="15.95" customHeight="1" outlineLevel="3" x14ac:dyDescent="0.2">
      <c r="A353" s="58" t="s">
        <v>1277</v>
      </c>
      <c r="B353" s="58" t="s">
        <v>159</v>
      </c>
      <c r="C353" s="61" t="s">
        <v>262</v>
      </c>
      <c r="D353" s="59" t="s">
        <v>1740</v>
      </c>
      <c r="E353" s="59" t="s">
        <v>1741</v>
      </c>
      <c r="F353" s="60" t="s">
        <v>1726</v>
      </c>
      <c r="G353" s="60" t="s">
        <v>1742</v>
      </c>
      <c r="H353" s="61" t="s">
        <v>89</v>
      </c>
      <c r="I353" s="62">
        <v>180000000</v>
      </c>
      <c r="J353" s="62">
        <v>180000000</v>
      </c>
      <c r="K353" s="62" t="s">
        <v>85</v>
      </c>
      <c r="L353" s="62" t="s">
        <v>85</v>
      </c>
      <c r="M353" s="62">
        <v>180000000</v>
      </c>
      <c r="N353" s="62" t="s">
        <v>85</v>
      </c>
      <c r="O353" s="62" t="s">
        <v>85</v>
      </c>
      <c r="P353" s="62">
        <v>36728997134.400002</v>
      </c>
      <c r="Q353" s="62">
        <v>180000000</v>
      </c>
      <c r="R353" s="62" t="s">
        <v>268</v>
      </c>
      <c r="S353" s="58" t="s">
        <v>334</v>
      </c>
      <c r="T353" s="58" t="s">
        <v>246</v>
      </c>
      <c r="U353" s="58" t="s">
        <v>109</v>
      </c>
      <c r="V353" s="58" t="s">
        <v>279</v>
      </c>
    </row>
    <row r="354" spans="1:22" s="56" customFormat="1" ht="15.95" customHeight="1" outlineLevel="3" x14ac:dyDescent="0.2">
      <c r="A354" s="58" t="s">
        <v>1277</v>
      </c>
      <c r="B354" s="58" t="s">
        <v>159</v>
      </c>
      <c r="C354" s="61" t="s">
        <v>262</v>
      </c>
      <c r="D354" s="59" t="s">
        <v>161</v>
      </c>
      <c r="E354" s="59" t="s">
        <v>162</v>
      </c>
      <c r="F354" s="60" t="s">
        <v>560</v>
      </c>
      <c r="G354" s="60" t="s">
        <v>37</v>
      </c>
      <c r="H354" s="61" t="s">
        <v>160</v>
      </c>
      <c r="I354" s="62">
        <v>56860000</v>
      </c>
      <c r="J354" s="62">
        <v>75497571.28455852</v>
      </c>
      <c r="K354" s="62">
        <v>38518344.252999999</v>
      </c>
      <c r="L354" s="62" t="s">
        <v>85</v>
      </c>
      <c r="M354" s="62">
        <v>35854718.428000003</v>
      </c>
      <c r="N354" s="62">
        <v>6070488820.2589998</v>
      </c>
      <c r="O354" s="62" t="s">
        <v>85</v>
      </c>
      <c r="P354" s="62">
        <v>7316154724.342</v>
      </c>
      <c r="Q354" s="62">
        <v>27003508.260000002</v>
      </c>
      <c r="R354" s="62" t="s">
        <v>268</v>
      </c>
      <c r="S354" s="58" t="s">
        <v>100</v>
      </c>
      <c r="T354" s="58" t="s">
        <v>100</v>
      </c>
      <c r="U354" s="58" t="s">
        <v>99</v>
      </c>
      <c r="V354" s="58" t="s">
        <v>279</v>
      </c>
    </row>
    <row r="355" spans="1:22" s="56" customFormat="1" ht="15.95" customHeight="1" outlineLevel="3" x14ac:dyDescent="0.2">
      <c r="A355" s="58" t="s">
        <v>1277</v>
      </c>
      <c r="B355" s="58" t="s">
        <v>159</v>
      </c>
      <c r="C355" s="61" t="s">
        <v>262</v>
      </c>
      <c r="D355" s="59" t="s">
        <v>163</v>
      </c>
      <c r="E355" s="59" t="s">
        <v>164</v>
      </c>
      <c r="F355" s="60" t="s">
        <v>592</v>
      </c>
      <c r="G355" s="60" t="s">
        <v>1039</v>
      </c>
      <c r="H355" s="61" t="s">
        <v>89</v>
      </c>
      <c r="I355" s="62">
        <v>130742252.88</v>
      </c>
      <c r="J355" s="62">
        <v>130742252.88</v>
      </c>
      <c r="K355" s="62">
        <v>21467512.460000001</v>
      </c>
      <c r="L355" s="62" t="s">
        <v>85</v>
      </c>
      <c r="M355" s="62">
        <v>21467512.460000001</v>
      </c>
      <c r="N355" s="62">
        <v>3383278718.5799999</v>
      </c>
      <c r="O355" s="62" t="s">
        <v>85</v>
      </c>
      <c r="P355" s="62">
        <v>4380445575.6999998</v>
      </c>
      <c r="Q355" s="62">
        <v>21467512.460000001</v>
      </c>
      <c r="R355" s="62" t="s">
        <v>268</v>
      </c>
      <c r="S355" s="58" t="s">
        <v>334</v>
      </c>
      <c r="T355" s="58" t="s">
        <v>280</v>
      </c>
      <c r="U355" s="58" t="s">
        <v>98</v>
      </c>
      <c r="V355" s="58" t="s">
        <v>279</v>
      </c>
    </row>
    <row r="356" spans="1:22" s="56" customFormat="1" ht="15.95" customHeight="1" outlineLevel="3" x14ac:dyDescent="0.2">
      <c r="A356" s="58" t="s">
        <v>1277</v>
      </c>
      <c r="B356" s="58" t="s">
        <v>159</v>
      </c>
      <c r="C356" s="61" t="s">
        <v>262</v>
      </c>
      <c r="D356" s="59" t="s">
        <v>165</v>
      </c>
      <c r="E356" s="59" t="s">
        <v>166</v>
      </c>
      <c r="F356" s="60" t="s">
        <v>592</v>
      </c>
      <c r="G356" s="60" t="s">
        <v>37</v>
      </c>
      <c r="H356" s="61" t="s">
        <v>89</v>
      </c>
      <c r="I356" s="62">
        <v>1033272</v>
      </c>
      <c r="J356" s="62">
        <v>1033272</v>
      </c>
      <c r="K356" s="62">
        <v>3084.57</v>
      </c>
      <c r="L356" s="62" t="s">
        <v>85</v>
      </c>
      <c r="M356" s="62">
        <v>3084.57</v>
      </c>
      <c r="N356" s="62">
        <v>486128.05300000001</v>
      </c>
      <c r="O356" s="62" t="s">
        <v>85</v>
      </c>
      <c r="P356" s="62">
        <v>629406.45900000003</v>
      </c>
      <c r="Q356" s="62">
        <v>3084.57</v>
      </c>
      <c r="R356" s="62" t="s">
        <v>268</v>
      </c>
      <c r="S356" s="58" t="s">
        <v>334</v>
      </c>
      <c r="T356" s="58" t="s">
        <v>95</v>
      </c>
      <c r="U356" s="58" t="s">
        <v>258</v>
      </c>
      <c r="V356" s="58" t="s">
        <v>279</v>
      </c>
    </row>
    <row r="357" spans="1:22" s="56" customFormat="1" ht="15.95" customHeight="1" outlineLevel="3" x14ac:dyDescent="0.2">
      <c r="A357" s="58" t="s">
        <v>1277</v>
      </c>
      <c r="B357" s="58" t="s">
        <v>159</v>
      </c>
      <c r="C357" s="61" t="s">
        <v>262</v>
      </c>
      <c r="D357" s="59" t="s">
        <v>167</v>
      </c>
      <c r="E357" s="59" t="s">
        <v>168</v>
      </c>
      <c r="F357" s="60" t="s">
        <v>592</v>
      </c>
      <c r="G357" s="60" t="s">
        <v>74</v>
      </c>
      <c r="H357" s="61" t="s">
        <v>89</v>
      </c>
      <c r="I357" s="62">
        <v>22570000</v>
      </c>
      <c r="J357" s="62">
        <v>22570000</v>
      </c>
      <c r="K357" s="62">
        <v>22501787.449999999</v>
      </c>
      <c r="L357" s="62" t="s">
        <v>85</v>
      </c>
      <c r="M357" s="62">
        <v>22501787.449999999</v>
      </c>
      <c r="N357" s="62">
        <v>3546280397.0159998</v>
      </c>
      <c r="O357" s="62" t="s">
        <v>85</v>
      </c>
      <c r="P357" s="62">
        <v>4591489370.9440002</v>
      </c>
      <c r="Q357" s="62">
        <v>22501787.449999999</v>
      </c>
      <c r="R357" s="62" t="s">
        <v>268</v>
      </c>
      <c r="S357" s="58" t="s">
        <v>334</v>
      </c>
      <c r="T357" s="58" t="s">
        <v>95</v>
      </c>
      <c r="U357" s="58" t="s">
        <v>258</v>
      </c>
      <c r="V357" s="58" t="s">
        <v>279</v>
      </c>
    </row>
    <row r="358" spans="1:22" s="56" customFormat="1" ht="15.95" customHeight="1" outlineLevel="3" x14ac:dyDescent="0.2">
      <c r="A358" s="58" t="s">
        <v>1277</v>
      </c>
      <c r="B358" s="58" t="s">
        <v>159</v>
      </c>
      <c r="C358" s="61" t="s">
        <v>262</v>
      </c>
      <c r="D358" s="59" t="s">
        <v>340</v>
      </c>
      <c r="E358" s="59" t="s">
        <v>341</v>
      </c>
      <c r="F358" s="60" t="s">
        <v>593</v>
      </c>
      <c r="G358" s="60" t="s">
        <v>119</v>
      </c>
      <c r="H358" s="61" t="s">
        <v>89</v>
      </c>
      <c r="I358" s="62">
        <v>187374267</v>
      </c>
      <c r="J358" s="62">
        <v>187374267</v>
      </c>
      <c r="K358" s="62">
        <v>13756624.9</v>
      </c>
      <c r="L358" s="62" t="s">
        <v>85</v>
      </c>
      <c r="M358" s="62">
        <v>13756624.9</v>
      </c>
      <c r="N358" s="62">
        <v>2168043286.3559999</v>
      </c>
      <c r="O358" s="62" t="s">
        <v>85</v>
      </c>
      <c r="P358" s="62">
        <v>2807039091.8400002</v>
      </c>
      <c r="Q358" s="62">
        <v>13756624.9</v>
      </c>
      <c r="R358" s="62" t="s">
        <v>268</v>
      </c>
      <c r="S358" s="58" t="s">
        <v>334</v>
      </c>
      <c r="T358" s="58" t="s">
        <v>246</v>
      </c>
      <c r="U358" s="58" t="s">
        <v>109</v>
      </c>
      <c r="V358" s="58" t="s">
        <v>279</v>
      </c>
    </row>
    <row r="359" spans="1:22" s="184" customFormat="1" ht="15.95" customHeight="1" outlineLevel="2" x14ac:dyDescent="0.2">
      <c r="A359" s="179"/>
      <c r="B359" s="179" t="s">
        <v>1398</v>
      </c>
      <c r="C359" s="180"/>
      <c r="D359" s="181"/>
      <c r="E359" s="181"/>
      <c r="F359" s="182"/>
      <c r="G359" s="182"/>
      <c r="H359" s="180"/>
      <c r="I359" s="183"/>
      <c r="J359" s="183">
        <f t="shared" ref="J359:P359" si="21">SUBTOTAL(9,J341:J358)</f>
        <v>1115789484.0243609</v>
      </c>
      <c r="K359" s="183">
        <f t="shared" si="21"/>
        <v>411536343.56299996</v>
      </c>
      <c r="L359" s="183">
        <f t="shared" si="21"/>
        <v>78979000.003000006</v>
      </c>
      <c r="M359" s="183">
        <f t="shared" si="21"/>
        <v>580866627.27400017</v>
      </c>
      <c r="N359" s="183">
        <f t="shared" si="21"/>
        <v>64858103876.443008</v>
      </c>
      <c r="O359" s="183">
        <f t="shared" si="21"/>
        <v>13658935174.777002</v>
      </c>
      <c r="P359" s="183">
        <f t="shared" si="21"/>
        <v>118525826047.92699</v>
      </c>
      <c r="Q359" s="183"/>
      <c r="R359" s="183"/>
      <c r="S359" s="179"/>
      <c r="T359" s="179"/>
      <c r="U359" s="179"/>
      <c r="V359" s="179"/>
    </row>
    <row r="360" spans="1:22" s="56" customFormat="1" ht="15.95" customHeight="1" outlineLevel="3" x14ac:dyDescent="0.2">
      <c r="A360" s="58" t="s">
        <v>1277</v>
      </c>
      <c r="B360" s="58" t="s">
        <v>21</v>
      </c>
      <c r="C360" s="61" t="s">
        <v>262</v>
      </c>
      <c r="D360" s="59" t="s">
        <v>1116</v>
      </c>
      <c r="E360" s="59" t="s">
        <v>1117</v>
      </c>
      <c r="F360" s="60" t="s">
        <v>1081</v>
      </c>
      <c r="G360" s="60" t="s">
        <v>968</v>
      </c>
      <c r="H360" s="61" t="s">
        <v>89</v>
      </c>
      <c r="I360" s="62">
        <v>295500000</v>
      </c>
      <c r="J360" s="62">
        <v>295500000</v>
      </c>
      <c r="K360" s="62">
        <v>3484263.17</v>
      </c>
      <c r="L360" s="62" t="s">
        <v>85</v>
      </c>
      <c r="M360" s="62">
        <v>3484263.17</v>
      </c>
      <c r="N360" s="62">
        <v>549119673.505</v>
      </c>
      <c r="O360" s="62" t="s">
        <v>85</v>
      </c>
      <c r="P360" s="62">
        <v>710963844.36899996</v>
      </c>
      <c r="Q360" s="62">
        <v>3484263.17</v>
      </c>
      <c r="R360" s="62" t="s">
        <v>1192</v>
      </c>
      <c r="S360" s="58" t="s">
        <v>471</v>
      </c>
      <c r="T360" s="58" t="s">
        <v>102</v>
      </c>
      <c r="U360" s="58" t="s">
        <v>93</v>
      </c>
      <c r="V360" s="58" t="s">
        <v>279</v>
      </c>
    </row>
    <row r="361" spans="1:22" s="56" customFormat="1" ht="15.95" customHeight="1" outlineLevel="3" x14ac:dyDescent="0.2">
      <c r="A361" s="58" t="s">
        <v>1277</v>
      </c>
      <c r="B361" s="58" t="s">
        <v>21</v>
      </c>
      <c r="C361" s="61" t="s">
        <v>262</v>
      </c>
      <c r="D361" s="59" t="s">
        <v>1262</v>
      </c>
      <c r="E361" s="59" t="s">
        <v>1263</v>
      </c>
      <c r="F361" s="60" t="s">
        <v>1264</v>
      </c>
      <c r="G361" s="60" t="s">
        <v>1369</v>
      </c>
      <c r="H361" s="61" t="s">
        <v>89</v>
      </c>
      <c r="I361" s="62">
        <v>100000000</v>
      </c>
      <c r="J361" s="62">
        <v>100000000</v>
      </c>
      <c r="K361" s="62">
        <v>3158839.97</v>
      </c>
      <c r="L361" s="62" t="s">
        <v>85</v>
      </c>
      <c r="M361" s="62">
        <v>3158839.97</v>
      </c>
      <c r="N361" s="62">
        <v>497832996.05900002</v>
      </c>
      <c r="O361" s="62" t="s">
        <v>85</v>
      </c>
      <c r="P361" s="62">
        <v>644561245.59000003</v>
      </c>
      <c r="Q361" s="62">
        <v>3158839.97</v>
      </c>
      <c r="R361" s="62" t="s">
        <v>1192</v>
      </c>
      <c r="S361" s="58" t="s">
        <v>471</v>
      </c>
      <c r="T361" s="58" t="s">
        <v>102</v>
      </c>
      <c r="U361" s="58" t="s">
        <v>93</v>
      </c>
      <c r="V361" s="58" t="s">
        <v>279</v>
      </c>
    </row>
    <row r="362" spans="1:22" s="56" customFormat="1" ht="15.95" customHeight="1" outlineLevel="3" x14ac:dyDescent="0.2">
      <c r="A362" s="58" t="s">
        <v>1277</v>
      </c>
      <c r="B362" s="58" t="s">
        <v>21</v>
      </c>
      <c r="C362" s="61" t="s">
        <v>262</v>
      </c>
      <c r="D362" s="59" t="s">
        <v>742</v>
      </c>
      <c r="E362" s="59" t="s">
        <v>743</v>
      </c>
      <c r="F362" s="60" t="s">
        <v>744</v>
      </c>
      <c r="G362" s="60" t="s">
        <v>37</v>
      </c>
      <c r="H362" s="61" t="s">
        <v>89</v>
      </c>
      <c r="I362" s="62">
        <v>900000000</v>
      </c>
      <c r="J362" s="62">
        <v>900000000</v>
      </c>
      <c r="K362" s="62">
        <v>11270383.67</v>
      </c>
      <c r="L362" s="62" t="s">
        <v>85</v>
      </c>
      <c r="M362" s="62">
        <v>11270383.67</v>
      </c>
      <c r="N362" s="62">
        <v>1776211812.71</v>
      </c>
      <c r="O362" s="62" t="s">
        <v>85</v>
      </c>
      <c r="P362" s="62">
        <v>2299721608.4390001</v>
      </c>
      <c r="Q362" s="62">
        <v>11270383.67</v>
      </c>
      <c r="R362" s="62" t="s">
        <v>1192</v>
      </c>
      <c r="S362" s="58" t="s">
        <v>471</v>
      </c>
      <c r="T362" s="58" t="s">
        <v>102</v>
      </c>
      <c r="U362" s="58" t="s">
        <v>93</v>
      </c>
      <c r="V362" s="58" t="s">
        <v>279</v>
      </c>
    </row>
    <row r="363" spans="1:22" s="56" customFormat="1" ht="15.95" customHeight="1" outlineLevel="3" x14ac:dyDescent="0.2">
      <c r="A363" s="58" t="s">
        <v>1277</v>
      </c>
      <c r="B363" s="58" t="s">
        <v>21</v>
      </c>
      <c r="C363" s="61" t="s">
        <v>262</v>
      </c>
      <c r="D363" s="59" t="s">
        <v>1781</v>
      </c>
      <c r="E363" s="59" t="s">
        <v>1782</v>
      </c>
      <c r="F363" s="60" t="s">
        <v>1783</v>
      </c>
      <c r="G363" s="60" t="s">
        <v>1031</v>
      </c>
      <c r="H363" s="61" t="s">
        <v>89</v>
      </c>
      <c r="I363" s="62">
        <v>50000000</v>
      </c>
      <c r="J363" s="62">
        <v>50000000</v>
      </c>
      <c r="K363" s="62" t="s">
        <v>85</v>
      </c>
      <c r="L363" s="62">
        <v>50000000</v>
      </c>
      <c r="M363" s="62" t="s">
        <v>85</v>
      </c>
      <c r="N363" s="62" t="s">
        <v>85</v>
      </c>
      <c r="O363" s="62">
        <v>9667079004.8460007</v>
      </c>
      <c r="P363" s="62" t="s">
        <v>85</v>
      </c>
      <c r="Q363" s="62" t="s">
        <v>85</v>
      </c>
      <c r="R363" s="62" t="s">
        <v>1192</v>
      </c>
      <c r="S363" s="58" t="s">
        <v>471</v>
      </c>
      <c r="T363" s="58" t="s">
        <v>102</v>
      </c>
      <c r="U363" s="58" t="s">
        <v>93</v>
      </c>
      <c r="V363" s="58" t="s">
        <v>279</v>
      </c>
    </row>
    <row r="364" spans="1:22" s="56" customFormat="1" ht="15.95" customHeight="1" outlineLevel="3" x14ac:dyDescent="0.2">
      <c r="A364" s="58" t="s">
        <v>1277</v>
      </c>
      <c r="B364" s="58" t="s">
        <v>21</v>
      </c>
      <c r="C364" s="61" t="s">
        <v>262</v>
      </c>
      <c r="D364" s="59" t="s">
        <v>965</v>
      </c>
      <c r="E364" s="59" t="s">
        <v>966</v>
      </c>
      <c r="F364" s="60" t="s">
        <v>967</v>
      </c>
      <c r="G364" s="60" t="s">
        <v>968</v>
      </c>
      <c r="H364" s="61" t="s">
        <v>89</v>
      </c>
      <c r="I364" s="62">
        <v>500000000</v>
      </c>
      <c r="J364" s="62">
        <v>500000000</v>
      </c>
      <c r="K364" s="62">
        <v>4392189.71</v>
      </c>
      <c r="L364" s="62" t="s">
        <v>85</v>
      </c>
      <c r="M364" s="62">
        <v>4392189.71</v>
      </c>
      <c r="N364" s="62">
        <v>692208843.54900002</v>
      </c>
      <c r="O364" s="62" t="s">
        <v>85</v>
      </c>
      <c r="P364" s="62">
        <v>896226240.40199995</v>
      </c>
      <c r="Q364" s="62">
        <v>4392189.71</v>
      </c>
      <c r="R364" s="62" t="s">
        <v>1192</v>
      </c>
      <c r="S364" s="58" t="s">
        <v>471</v>
      </c>
      <c r="T364" s="58" t="s">
        <v>102</v>
      </c>
      <c r="U364" s="58" t="s">
        <v>93</v>
      </c>
      <c r="V364" s="58" t="s">
        <v>279</v>
      </c>
    </row>
    <row r="365" spans="1:22" s="56" customFormat="1" ht="15.95" customHeight="1" outlineLevel="3" x14ac:dyDescent="0.2">
      <c r="A365" s="58" t="s">
        <v>1277</v>
      </c>
      <c r="B365" s="58" t="s">
        <v>21</v>
      </c>
      <c r="C365" s="61" t="s">
        <v>262</v>
      </c>
      <c r="D365" s="59" t="s">
        <v>969</v>
      </c>
      <c r="E365" s="59" t="s">
        <v>970</v>
      </c>
      <c r="F365" s="60" t="s">
        <v>971</v>
      </c>
      <c r="G365" s="60" t="s">
        <v>972</v>
      </c>
      <c r="H365" s="61" t="s">
        <v>89</v>
      </c>
      <c r="I365" s="62">
        <v>100000000</v>
      </c>
      <c r="J365" s="62">
        <v>100000000</v>
      </c>
      <c r="K365" s="62">
        <v>8685312.5600000005</v>
      </c>
      <c r="L365" s="62" t="s">
        <v>85</v>
      </c>
      <c r="M365" s="62">
        <v>8685312.5600000005</v>
      </c>
      <c r="N365" s="62">
        <v>1368804755.7079999</v>
      </c>
      <c r="O365" s="62" t="s">
        <v>85</v>
      </c>
      <c r="P365" s="62">
        <v>1772237889.598</v>
      </c>
      <c r="Q365" s="62">
        <v>8685312.5600000005</v>
      </c>
      <c r="R365" s="62" t="s">
        <v>1192</v>
      </c>
      <c r="S365" s="58" t="s">
        <v>471</v>
      </c>
      <c r="T365" s="58" t="s">
        <v>102</v>
      </c>
      <c r="U365" s="58" t="s">
        <v>93</v>
      </c>
      <c r="V365" s="58" t="s">
        <v>279</v>
      </c>
    </row>
    <row r="366" spans="1:22" s="56" customFormat="1" ht="15.95" customHeight="1" outlineLevel="3" x14ac:dyDescent="0.2">
      <c r="A366" s="58" t="s">
        <v>1277</v>
      </c>
      <c r="B366" s="58" t="s">
        <v>21</v>
      </c>
      <c r="C366" s="61" t="s">
        <v>262</v>
      </c>
      <c r="D366" s="59" t="s">
        <v>973</v>
      </c>
      <c r="E366" s="59" t="s">
        <v>974</v>
      </c>
      <c r="F366" s="60" t="s">
        <v>971</v>
      </c>
      <c r="G366" s="60" t="s">
        <v>975</v>
      </c>
      <c r="H366" s="61" t="s">
        <v>89</v>
      </c>
      <c r="I366" s="62">
        <v>100000000</v>
      </c>
      <c r="J366" s="62">
        <v>100000000</v>
      </c>
      <c r="K366" s="62">
        <v>3008090.33</v>
      </c>
      <c r="L366" s="62" t="s">
        <v>85</v>
      </c>
      <c r="M366" s="62">
        <v>3008090.33</v>
      </c>
      <c r="N366" s="62">
        <v>474074861.53899997</v>
      </c>
      <c r="O366" s="62" t="s">
        <v>85</v>
      </c>
      <c r="P366" s="62">
        <v>613800783.94799995</v>
      </c>
      <c r="Q366" s="62">
        <v>3008090.33</v>
      </c>
      <c r="R366" s="62" t="s">
        <v>1192</v>
      </c>
      <c r="S366" s="58" t="s">
        <v>471</v>
      </c>
      <c r="T366" s="58" t="s">
        <v>102</v>
      </c>
      <c r="U366" s="58" t="s">
        <v>93</v>
      </c>
      <c r="V366" s="58" t="s">
        <v>279</v>
      </c>
    </row>
    <row r="367" spans="1:22" s="56" customFormat="1" ht="15.95" customHeight="1" outlineLevel="3" x14ac:dyDescent="0.2">
      <c r="A367" s="58" t="s">
        <v>1277</v>
      </c>
      <c r="B367" s="58" t="s">
        <v>21</v>
      </c>
      <c r="C367" s="61" t="s">
        <v>262</v>
      </c>
      <c r="D367" s="59" t="s">
        <v>1371</v>
      </c>
      <c r="E367" s="59" t="s">
        <v>1372</v>
      </c>
      <c r="F367" s="60" t="s">
        <v>1370</v>
      </c>
      <c r="G367" s="60" t="s">
        <v>849</v>
      </c>
      <c r="H367" s="61" t="s">
        <v>89</v>
      </c>
      <c r="I367" s="62">
        <v>44000000</v>
      </c>
      <c r="J367" s="62">
        <v>44000000</v>
      </c>
      <c r="K367" s="62">
        <v>1269192.97</v>
      </c>
      <c r="L367" s="62" t="s">
        <v>85</v>
      </c>
      <c r="M367" s="62">
        <v>1269192.97</v>
      </c>
      <c r="N367" s="62">
        <v>200024738.45899999</v>
      </c>
      <c r="O367" s="62" t="s">
        <v>85</v>
      </c>
      <c r="P367" s="62">
        <v>258978805.32300001</v>
      </c>
      <c r="Q367" s="62">
        <v>1269192.97</v>
      </c>
      <c r="R367" s="62" t="s">
        <v>1192</v>
      </c>
      <c r="S367" s="58" t="s">
        <v>471</v>
      </c>
      <c r="T367" s="58" t="s">
        <v>102</v>
      </c>
      <c r="U367" s="58" t="s">
        <v>93</v>
      </c>
      <c r="V367" s="58" t="s">
        <v>279</v>
      </c>
    </row>
    <row r="368" spans="1:22" s="56" customFormat="1" ht="15.95" customHeight="1" outlineLevel="3" x14ac:dyDescent="0.2">
      <c r="A368" s="58" t="s">
        <v>1277</v>
      </c>
      <c r="B368" s="58" t="s">
        <v>21</v>
      </c>
      <c r="C368" s="61" t="s">
        <v>262</v>
      </c>
      <c r="D368" s="59" t="s">
        <v>1690</v>
      </c>
      <c r="E368" s="59" t="s">
        <v>1743</v>
      </c>
      <c r="F368" s="60" t="s">
        <v>1691</v>
      </c>
      <c r="G368" s="60" t="s">
        <v>1610</v>
      </c>
      <c r="H368" s="61" t="s">
        <v>89</v>
      </c>
      <c r="I368" s="62">
        <v>761500000</v>
      </c>
      <c r="J368" s="62">
        <v>761500000</v>
      </c>
      <c r="K368" s="62" t="s">
        <v>85</v>
      </c>
      <c r="L368" s="62">
        <v>761500000</v>
      </c>
      <c r="M368" s="62" t="s">
        <v>85</v>
      </c>
      <c r="N368" s="62" t="s">
        <v>85</v>
      </c>
      <c r="O368" s="62">
        <v>134981368386.32401</v>
      </c>
      <c r="P368" s="62" t="s">
        <v>85</v>
      </c>
      <c r="Q368" s="62" t="s">
        <v>85</v>
      </c>
      <c r="R368" s="62" t="s">
        <v>1192</v>
      </c>
      <c r="S368" s="58" t="s">
        <v>471</v>
      </c>
      <c r="T368" s="58" t="s">
        <v>102</v>
      </c>
      <c r="U368" s="58" t="s">
        <v>93</v>
      </c>
      <c r="V368" s="58" t="s">
        <v>279</v>
      </c>
    </row>
    <row r="369" spans="1:22" s="56" customFormat="1" ht="15.95" customHeight="1" outlineLevel="3" x14ac:dyDescent="0.2">
      <c r="A369" s="58" t="s">
        <v>1277</v>
      </c>
      <c r="B369" s="58" t="s">
        <v>21</v>
      </c>
      <c r="C369" s="61" t="s">
        <v>262</v>
      </c>
      <c r="D369" s="59" t="s">
        <v>1784</v>
      </c>
      <c r="E369" s="59" t="s">
        <v>1743</v>
      </c>
      <c r="F369" s="60" t="s">
        <v>1785</v>
      </c>
      <c r="G369" s="60" t="s">
        <v>670</v>
      </c>
      <c r="H369" s="61" t="s">
        <v>89</v>
      </c>
      <c r="I369" s="62">
        <v>70000000</v>
      </c>
      <c r="J369" s="62">
        <v>70000000</v>
      </c>
      <c r="K369" s="62" t="s">
        <v>85</v>
      </c>
      <c r="L369" s="62">
        <v>70000000</v>
      </c>
      <c r="M369" s="62" t="s">
        <v>85</v>
      </c>
      <c r="N369" s="62" t="s">
        <v>85</v>
      </c>
      <c r="O369" s="62">
        <v>13998497219.028999</v>
      </c>
      <c r="P369" s="62" t="s">
        <v>85</v>
      </c>
      <c r="Q369" s="62" t="s">
        <v>85</v>
      </c>
      <c r="R369" s="62" t="s">
        <v>1192</v>
      </c>
      <c r="S369" s="58" t="s">
        <v>471</v>
      </c>
      <c r="T369" s="58" t="s">
        <v>102</v>
      </c>
      <c r="U369" s="58" t="s">
        <v>93</v>
      </c>
      <c r="V369" s="58" t="s">
        <v>279</v>
      </c>
    </row>
    <row r="370" spans="1:22" s="56" customFormat="1" ht="15.95" customHeight="1" outlineLevel="3" x14ac:dyDescent="0.2">
      <c r="A370" s="58" t="s">
        <v>1277</v>
      </c>
      <c r="B370" s="58" t="s">
        <v>21</v>
      </c>
      <c r="C370" s="61" t="s">
        <v>262</v>
      </c>
      <c r="D370" s="59" t="s">
        <v>1577</v>
      </c>
      <c r="E370" s="59" t="s">
        <v>1578</v>
      </c>
      <c r="F370" s="60" t="s">
        <v>1579</v>
      </c>
      <c r="G370" s="60" t="s">
        <v>1580</v>
      </c>
      <c r="H370" s="61" t="s">
        <v>89</v>
      </c>
      <c r="I370" s="62">
        <v>471500000</v>
      </c>
      <c r="J370" s="62">
        <v>471500000</v>
      </c>
      <c r="K370" s="62">
        <v>446310235.16000003</v>
      </c>
      <c r="L370" s="62">
        <v>446310235.16000003</v>
      </c>
      <c r="M370" s="62" t="s">
        <v>85</v>
      </c>
      <c r="N370" s="62">
        <v>70338467175.222</v>
      </c>
      <c r="O370" s="62">
        <v>72869863121.296997</v>
      </c>
      <c r="P370" s="62" t="s">
        <v>85</v>
      </c>
      <c r="Q370" s="62" t="s">
        <v>85</v>
      </c>
      <c r="R370" s="62" t="s">
        <v>1192</v>
      </c>
      <c r="S370" s="58" t="s">
        <v>471</v>
      </c>
      <c r="T370" s="58" t="s">
        <v>102</v>
      </c>
      <c r="U370" s="58" t="s">
        <v>93</v>
      </c>
      <c r="V370" s="58" t="s">
        <v>279</v>
      </c>
    </row>
    <row r="371" spans="1:22" s="56" customFormat="1" ht="15.95" customHeight="1" outlineLevel="3" x14ac:dyDescent="0.2">
      <c r="A371" s="58" t="s">
        <v>1277</v>
      </c>
      <c r="B371" s="58" t="s">
        <v>21</v>
      </c>
      <c r="C371" s="61" t="s">
        <v>262</v>
      </c>
      <c r="D371" s="59" t="s">
        <v>1373</v>
      </c>
      <c r="E371" s="59" t="s">
        <v>1374</v>
      </c>
      <c r="F371" s="60" t="s">
        <v>1375</v>
      </c>
      <c r="G371" s="60" t="s">
        <v>1390</v>
      </c>
      <c r="H371" s="61" t="s">
        <v>89</v>
      </c>
      <c r="I371" s="62">
        <v>461800000</v>
      </c>
      <c r="J371" s="62">
        <v>461800000</v>
      </c>
      <c r="K371" s="62">
        <v>15613103.77</v>
      </c>
      <c r="L371" s="62" t="s">
        <v>85</v>
      </c>
      <c r="M371" s="62">
        <v>15613103.77</v>
      </c>
      <c r="N371" s="62">
        <v>2460624248.592</v>
      </c>
      <c r="O371" s="62" t="s">
        <v>85</v>
      </c>
      <c r="P371" s="62">
        <v>3185853575.7080002</v>
      </c>
      <c r="Q371" s="62">
        <v>15613103.77</v>
      </c>
      <c r="R371" s="62" t="s">
        <v>1192</v>
      </c>
      <c r="S371" s="58" t="s">
        <v>471</v>
      </c>
      <c r="T371" s="58" t="s">
        <v>102</v>
      </c>
      <c r="U371" s="58" t="s">
        <v>1209</v>
      </c>
      <c r="V371" s="58" t="s">
        <v>279</v>
      </c>
    </row>
    <row r="372" spans="1:22" s="184" customFormat="1" ht="15.95" customHeight="1" outlineLevel="2" x14ac:dyDescent="0.2">
      <c r="A372" s="179"/>
      <c r="B372" s="179" t="s">
        <v>343</v>
      </c>
      <c r="C372" s="180"/>
      <c r="D372" s="181"/>
      <c r="E372" s="181"/>
      <c r="F372" s="182"/>
      <c r="G372" s="182"/>
      <c r="H372" s="180"/>
      <c r="I372" s="183"/>
      <c r="J372" s="183">
        <f t="shared" ref="J372:P372" si="22">SUBTOTAL(9,J360:J371)</f>
        <v>3854300000</v>
      </c>
      <c r="K372" s="183">
        <f t="shared" si="22"/>
        <v>497191611.31</v>
      </c>
      <c r="L372" s="183">
        <f t="shared" si="22"/>
        <v>1327810235.1600001</v>
      </c>
      <c r="M372" s="183">
        <f t="shared" si="22"/>
        <v>50881376.150000006</v>
      </c>
      <c r="N372" s="183">
        <f t="shared" si="22"/>
        <v>78357369105.343002</v>
      </c>
      <c r="O372" s="183">
        <f t="shared" si="22"/>
        <v>231516807731.496</v>
      </c>
      <c r="P372" s="183">
        <f t="shared" si="22"/>
        <v>10382343993.377001</v>
      </c>
      <c r="Q372" s="183"/>
      <c r="R372" s="183"/>
      <c r="S372" s="179"/>
      <c r="T372" s="179"/>
      <c r="U372" s="179"/>
      <c r="V372" s="179"/>
    </row>
    <row r="373" spans="1:22" s="56" customFormat="1" ht="15.95" customHeight="1" outlineLevel="3" x14ac:dyDescent="0.2">
      <c r="A373" s="58" t="s">
        <v>1277</v>
      </c>
      <c r="B373" s="58" t="s">
        <v>169</v>
      </c>
      <c r="C373" s="61" t="s">
        <v>263</v>
      </c>
      <c r="D373" s="59">
        <v>2000000446</v>
      </c>
      <c r="E373" s="59" t="s">
        <v>682</v>
      </c>
      <c r="F373" s="60" t="s">
        <v>683</v>
      </c>
      <c r="G373" s="60" t="s">
        <v>684</v>
      </c>
      <c r="H373" s="61" t="s">
        <v>86</v>
      </c>
      <c r="I373" s="62">
        <v>386000</v>
      </c>
      <c r="J373" s="62">
        <v>512523.08328947565</v>
      </c>
      <c r="K373" s="62">
        <v>550598.12</v>
      </c>
      <c r="L373" s="62" t="s">
        <v>85</v>
      </c>
      <c r="M373" s="62">
        <v>512523.08299999998</v>
      </c>
      <c r="N373" s="62">
        <v>86774231.780000001</v>
      </c>
      <c r="O373" s="62" t="s">
        <v>85</v>
      </c>
      <c r="P373" s="62">
        <v>104580326.986</v>
      </c>
      <c r="Q373" s="62">
        <v>386000</v>
      </c>
      <c r="R373" s="62" t="s">
        <v>268</v>
      </c>
      <c r="S373" s="58" t="s">
        <v>334</v>
      </c>
      <c r="T373" s="58" t="s">
        <v>90</v>
      </c>
      <c r="U373" s="58" t="s">
        <v>111</v>
      </c>
      <c r="V373" s="58" t="s">
        <v>279</v>
      </c>
    </row>
    <row r="374" spans="1:22" s="56" customFormat="1" ht="15.95" customHeight="1" outlineLevel="3" x14ac:dyDescent="0.2">
      <c r="A374" s="58" t="s">
        <v>1277</v>
      </c>
      <c r="B374" s="58" t="s">
        <v>169</v>
      </c>
      <c r="C374" s="61" t="s">
        <v>263</v>
      </c>
      <c r="D374" s="59">
        <v>2000003416</v>
      </c>
      <c r="E374" s="59" t="s">
        <v>1581</v>
      </c>
      <c r="F374" s="60" t="s">
        <v>1582</v>
      </c>
      <c r="G374" s="60" t="s">
        <v>1583</v>
      </c>
      <c r="H374" s="61" t="s">
        <v>86</v>
      </c>
      <c r="I374" s="62">
        <v>2179000</v>
      </c>
      <c r="J374" s="62">
        <v>2893232.6385693457</v>
      </c>
      <c r="K374" s="62">
        <v>3108169.18</v>
      </c>
      <c r="L374" s="62">
        <v>499972</v>
      </c>
      <c r="M374" s="62">
        <v>2422244.6719999998</v>
      </c>
      <c r="N374" s="62">
        <v>489847282.50800002</v>
      </c>
      <c r="O374" s="62">
        <v>85264325</v>
      </c>
      <c r="P374" s="62">
        <v>494258986.676</v>
      </c>
      <c r="Q374" s="62">
        <v>1824281.625</v>
      </c>
      <c r="R374" s="62" t="s">
        <v>268</v>
      </c>
      <c r="S374" s="58" t="s">
        <v>334</v>
      </c>
      <c r="T374" s="58" t="s">
        <v>94</v>
      </c>
      <c r="U374" s="58" t="s">
        <v>230</v>
      </c>
      <c r="V374" s="58" t="s">
        <v>279</v>
      </c>
    </row>
    <row r="375" spans="1:22" s="56" customFormat="1" ht="15.95" customHeight="1" outlineLevel="3" x14ac:dyDescent="0.2">
      <c r="A375" s="58" t="s">
        <v>1277</v>
      </c>
      <c r="B375" s="58" t="s">
        <v>169</v>
      </c>
      <c r="C375" s="61" t="s">
        <v>263</v>
      </c>
      <c r="D375" s="59">
        <v>20000002541</v>
      </c>
      <c r="E375" s="59" t="s">
        <v>1376</v>
      </c>
      <c r="F375" s="60" t="s">
        <v>1377</v>
      </c>
      <c r="G375" s="60" t="s">
        <v>1378</v>
      </c>
      <c r="H375" s="61" t="s">
        <v>89</v>
      </c>
      <c r="I375" s="62">
        <v>2900000</v>
      </c>
      <c r="J375" s="62">
        <v>2900000</v>
      </c>
      <c r="K375" s="62">
        <v>2400000</v>
      </c>
      <c r="L375" s="62">
        <v>1479573.22</v>
      </c>
      <c r="M375" s="62">
        <v>920426.78</v>
      </c>
      <c r="N375" s="62">
        <v>378239860.80000001</v>
      </c>
      <c r="O375" s="62">
        <v>257156366</v>
      </c>
      <c r="P375" s="62">
        <v>187813069.80599999</v>
      </c>
      <c r="Q375" s="62">
        <v>920426.78</v>
      </c>
      <c r="R375" s="62" t="s">
        <v>268</v>
      </c>
      <c r="S375" s="58" t="s">
        <v>334</v>
      </c>
      <c r="T375" s="58" t="s">
        <v>94</v>
      </c>
      <c r="U375" s="58" t="s">
        <v>111</v>
      </c>
      <c r="V375" s="58" t="s">
        <v>279</v>
      </c>
    </row>
    <row r="376" spans="1:22" s="56" customFormat="1" ht="15.95" customHeight="1" outlineLevel="3" x14ac:dyDescent="0.2">
      <c r="A376" s="58" t="s">
        <v>1277</v>
      </c>
      <c r="B376" s="58" t="s">
        <v>169</v>
      </c>
      <c r="C376" s="61" t="s">
        <v>263</v>
      </c>
      <c r="D376" s="59" t="s">
        <v>1210</v>
      </c>
      <c r="E376" s="59" t="s">
        <v>1211</v>
      </c>
      <c r="F376" s="60" t="s">
        <v>1212</v>
      </c>
      <c r="G376" s="60" t="s">
        <v>522</v>
      </c>
      <c r="H376" s="61" t="s">
        <v>89</v>
      </c>
      <c r="I376" s="62">
        <v>3000000</v>
      </c>
      <c r="J376" s="62">
        <v>3000000</v>
      </c>
      <c r="K376" s="62">
        <v>2900000</v>
      </c>
      <c r="L376" s="62" t="s">
        <v>85</v>
      </c>
      <c r="M376" s="62">
        <v>2900000</v>
      </c>
      <c r="N376" s="62">
        <v>457039831.80000001</v>
      </c>
      <c r="O376" s="62" t="s">
        <v>85</v>
      </c>
      <c r="P376" s="62">
        <v>591744953.83200002</v>
      </c>
      <c r="Q376" s="62">
        <v>2900000</v>
      </c>
      <c r="R376" s="62" t="s">
        <v>268</v>
      </c>
      <c r="S376" s="58" t="s">
        <v>334</v>
      </c>
      <c r="T376" s="58" t="s">
        <v>94</v>
      </c>
      <c r="U376" s="58" t="s">
        <v>230</v>
      </c>
      <c r="V376" s="58" t="s">
        <v>279</v>
      </c>
    </row>
    <row r="377" spans="1:22" s="56" customFormat="1" ht="15.95" customHeight="1" outlineLevel="3" x14ac:dyDescent="0.2">
      <c r="A377" s="58" t="s">
        <v>1277</v>
      </c>
      <c r="B377" s="58" t="s">
        <v>169</v>
      </c>
      <c r="C377" s="61" t="s">
        <v>262</v>
      </c>
      <c r="D377" s="59">
        <v>2000000432</v>
      </c>
      <c r="E377" s="59" t="s">
        <v>841</v>
      </c>
      <c r="F377" s="60" t="s">
        <v>683</v>
      </c>
      <c r="G377" s="60" t="s">
        <v>685</v>
      </c>
      <c r="H377" s="61" t="s">
        <v>86</v>
      </c>
      <c r="I377" s="62">
        <v>22430000</v>
      </c>
      <c r="J377" s="62">
        <v>29782105.591147512</v>
      </c>
      <c r="K377" s="62">
        <v>30789915.921</v>
      </c>
      <c r="L377" s="62" t="s">
        <v>85</v>
      </c>
      <c r="M377" s="62">
        <v>28660727.431000002</v>
      </c>
      <c r="N377" s="62">
        <v>4852488963.3280001</v>
      </c>
      <c r="O377" s="62" t="s">
        <v>85</v>
      </c>
      <c r="P377" s="62">
        <v>5848220976.1079998</v>
      </c>
      <c r="Q377" s="62">
        <v>21585448.829999998</v>
      </c>
      <c r="R377" s="62" t="s">
        <v>268</v>
      </c>
      <c r="S377" s="58" t="s">
        <v>334</v>
      </c>
      <c r="T377" s="58" t="s">
        <v>90</v>
      </c>
      <c r="U377" s="58" t="s">
        <v>111</v>
      </c>
      <c r="V377" s="58" t="s">
        <v>279</v>
      </c>
    </row>
    <row r="378" spans="1:22" s="56" customFormat="1" ht="15.95" customHeight="1" outlineLevel="3" x14ac:dyDescent="0.2">
      <c r="A378" s="58" t="s">
        <v>1277</v>
      </c>
      <c r="B378" s="58" t="s">
        <v>169</v>
      </c>
      <c r="C378" s="61" t="s">
        <v>262</v>
      </c>
      <c r="D378" s="59">
        <v>2000001443</v>
      </c>
      <c r="E378" s="59" t="s">
        <v>451</v>
      </c>
      <c r="F378" s="60" t="s">
        <v>1379</v>
      </c>
      <c r="G378" s="60" t="s">
        <v>787</v>
      </c>
      <c r="H378" s="61" t="s">
        <v>86</v>
      </c>
      <c r="I378" s="62">
        <v>7290000</v>
      </c>
      <c r="J378" s="62">
        <v>9679516.2621250711</v>
      </c>
      <c r="K378" s="62">
        <v>9388.9130000000005</v>
      </c>
      <c r="L378" s="62" t="s">
        <v>85</v>
      </c>
      <c r="M378" s="62">
        <v>8739.65</v>
      </c>
      <c r="N378" s="62">
        <v>1479692.1850000001</v>
      </c>
      <c r="O378" s="62" t="s">
        <v>85</v>
      </c>
      <c r="P378" s="62">
        <v>1783325.41</v>
      </c>
      <c r="Q378" s="62">
        <v>6582.152</v>
      </c>
      <c r="R378" s="62" t="s">
        <v>268</v>
      </c>
      <c r="S378" s="58" t="s">
        <v>334</v>
      </c>
      <c r="T378" s="58" t="s">
        <v>94</v>
      </c>
      <c r="U378" s="58" t="s">
        <v>111</v>
      </c>
      <c r="V378" s="58" t="s">
        <v>279</v>
      </c>
    </row>
    <row r="379" spans="1:22" s="56" customFormat="1" ht="15.95" customHeight="1" outlineLevel="3" x14ac:dyDescent="0.2">
      <c r="A379" s="58" t="s">
        <v>1277</v>
      </c>
      <c r="B379" s="58" t="s">
        <v>169</v>
      </c>
      <c r="C379" s="61" t="s">
        <v>262</v>
      </c>
      <c r="D379" s="59">
        <v>2000001985</v>
      </c>
      <c r="E379" s="59" t="s">
        <v>451</v>
      </c>
      <c r="F379" s="60" t="s">
        <v>915</v>
      </c>
      <c r="G379" s="60" t="s">
        <v>922</v>
      </c>
      <c r="H379" s="61" t="s">
        <v>89</v>
      </c>
      <c r="I379" s="62">
        <v>25000000</v>
      </c>
      <c r="J379" s="62">
        <v>25000000</v>
      </c>
      <c r="K379" s="62">
        <v>1925353.23</v>
      </c>
      <c r="L379" s="62">
        <v>1925353.23</v>
      </c>
      <c r="M379" s="62" t="s">
        <v>85</v>
      </c>
      <c r="N379" s="62">
        <v>303435557.37800002</v>
      </c>
      <c r="O379" s="62">
        <v>306691386</v>
      </c>
      <c r="P379" s="62" t="s">
        <v>85</v>
      </c>
      <c r="Q379" s="62" t="s">
        <v>85</v>
      </c>
      <c r="R379" s="62" t="s">
        <v>268</v>
      </c>
      <c r="S379" s="58" t="s">
        <v>334</v>
      </c>
      <c r="T379" s="58" t="s">
        <v>94</v>
      </c>
      <c r="U379" s="58" t="s">
        <v>111</v>
      </c>
      <c r="V379" s="58" t="s">
        <v>279</v>
      </c>
    </row>
    <row r="380" spans="1:22" s="56" customFormat="1" ht="15.95" customHeight="1" outlineLevel="3" x14ac:dyDescent="0.2">
      <c r="A380" s="58" t="s">
        <v>1277</v>
      </c>
      <c r="B380" s="58" t="s">
        <v>169</v>
      </c>
      <c r="C380" s="61" t="s">
        <v>262</v>
      </c>
      <c r="D380" s="59">
        <v>2000002542</v>
      </c>
      <c r="E380" s="59" t="s">
        <v>1380</v>
      </c>
      <c r="F380" s="60" t="s">
        <v>1377</v>
      </c>
      <c r="G380" s="60" t="s">
        <v>1378</v>
      </c>
      <c r="H380" s="61" t="s">
        <v>89</v>
      </c>
      <c r="I380" s="62">
        <v>36000000</v>
      </c>
      <c r="J380" s="62">
        <v>36000000</v>
      </c>
      <c r="K380" s="62">
        <v>28308336.460000001</v>
      </c>
      <c r="L380" s="62">
        <v>13068427.92</v>
      </c>
      <c r="M380" s="62">
        <v>15239908.539999999</v>
      </c>
      <c r="N380" s="62">
        <v>4461392184.2119999</v>
      </c>
      <c r="O380" s="62">
        <v>2353229800</v>
      </c>
      <c r="P380" s="62">
        <v>3109703094.9679999</v>
      </c>
      <c r="Q380" s="62">
        <v>15239908.539999999</v>
      </c>
      <c r="R380" s="62" t="s">
        <v>268</v>
      </c>
      <c r="S380" s="58" t="s">
        <v>334</v>
      </c>
      <c r="T380" s="58" t="s">
        <v>94</v>
      </c>
      <c r="U380" s="58" t="s">
        <v>111</v>
      </c>
      <c r="V380" s="58" t="s">
        <v>279</v>
      </c>
    </row>
    <row r="381" spans="1:22" s="56" customFormat="1" ht="15.95" customHeight="1" outlineLevel="3" x14ac:dyDescent="0.2">
      <c r="A381" s="58" t="s">
        <v>1277</v>
      </c>
      <c r="B381" s="58" t="s">
        <v>169</v>
      </c>
      <c r="C381" s="61" t="s">
        <v>262</v>
      </c>
      <c r="D381" s="59">
        <v>2000003417</v>
      </c>
      <c r="E381" s="59" t="s">
        <v>1581</v>
      </c>
      <c r="F381" s="60" t="s">
        <v>1582</v>
      </c>
      <c r="G381" s="60" t="s">
        <v>1583</v>
      </c>
      <c r="H381" s="61" t="s">
        <v>86</v>
      </c>
      <c r="I381" s="62">
        <v>43687000</v>
      </c>
      <c r="J381" s="62">
        <v>58006725.232298762</v>
      </c>
      <c r="K381" s="62">
        <v>62316010.542000003</v>
      </c>
      <c r="L381" s="62">
        <v>2999972</v>
      </c>
      <c r="M381" s="62">
        <v>55097674.611000001</v>
      </c>
      <c r="N381" s="62">
        <v>9820999647.052</v>
      </c>
      <c r="O381" s="62">
        <v>558500125</v>
      </c>
      <c r="P381" s="62">
        <v>11242679627.233999</v>
      </c>
      <c r="Q381" s="62">
        <v>41496086.895000003</v>
      </c>
      <c r="R381" s="62" t="s">
        <v>268</v>
      </c>
      <c r="S381" s="58" t="s">
        <v>334</v>
      </c>
      <c r="T381" s="58" t="s">
        <v>94</v>
      </c>
      <c r="U381" s="58" t="s">
        <v>230</v>
      </c>
      <c r="V381" s="58" t="s">
        <v>279</v>
      </c>
    </row>
    <row r="382" spans="1:22" s="56" customFormat="1" ht="15.95" customHeight="1" outlineLevel="3" x14ac:dyDescent="0.2">
      <c r="A382" s="58" t="s">
        <v>1277</v>
      </c>
      <c r="B382" s="58" t="s">
        <v>169</v>
      </c>
      <c r="C382" s="61" t="s">
        <v>262</v>
      </c>
      <c r="D382" s="59" t="s">
        <v>464</v>
      </c>
      <c r="E382" s="59" t="s">
        <v>465</v>
      </c>
      <c r="F382" s="60" t="s">
        <v>585</v>
      </c>
      <c r="G382" s="60" t="s">
        <v>466</v>
      </c>
      <c r="H382" s="61" t="s">
        <v>86</v>
      </c>
      <c r="I382" s="62">
        <v>18550000</v>
      </c>
      <c r="J382" s="62">
        <v>24630319.158082314</v>
      </c>
      <c r="K382" s="62">
        <v>471779.24300000002</v>
      </c>
      <c r="L382" s="62" t="s">
        <v>85</v>
      </c>
      <c r="M382" s="62">
        <v>439154.7</v>
      </c>
      <c r="N382" s="62">
        <v>74352381.355000004</v>
      </c>
      <c r="O382" s="62" t="s">
        <v>85</v>
      </c>
      <c r="P382" s="62">
        <v>89609509.583000004</v>
      </c>
      <c r="Q382" s="62">
        <v>330743.57</v>
      </c>
      <c r="R382" s="62" t="s">
        <v>268</v>
      </c>
      <c r="S382" s="58" t="s">
        <v>334</v>
      </c>
      <c r="T382" s="58" t="s">
        <v>94</v>
      </c>
      <c r="U382" s="58" t="s">
        <v>230</v>
      </c>
      <c r="V382" s="58" t="s">
        <v>279</v>
      </c>
    </row>
    <row r="383" spans="1:22" s="56" customFormat="1" ht="15.95" customHeight="1" outlineLevel="3" x14ac:dyDescent="0.2">
      <c r="A383" s="58" t="s">
        <v>1277</v>
      </c>
      <c r="B383" s="58" t="s">
        <v>169</v>
      </c>
      <c r="C383" s="61" t="s">
        <v>262</v>
      </c>
      <c r="D383" s="59" t="s">
        <v>842</v>
      </c>
      <c r="E383" s="59" t="s">
        <v>843</v>
      </c>
      <c r="F383" s="60" t="s">
        <v>752</v>
      </c>
      <c r="G383" s="60" t="s">
        <v>844</v>
      </c>
      <c r="H383" s="61" t="s">
        <v>86</v>
      </c>
      <c r="I383" s="62">
        <v>48550000</v>
      </c>
      <c r="J383" s="62">
        <v>64463719.413741045</v>
      </c>
      <c r="K383" s="62">
        <v>32040851.840999998</v>
      </c>
      <c r="L383" s="62">
        <v>11419185.919</v>
      </c>
      <c r="M383" s="62">
        <v>18862712.509</v>
      </c>
      <c r="N383" s="62">
        <v>5049636391.8470001</v>
      </c>
      <c r="O383" s="62">
        <v>2073733014</v>
      </c>
      <c r="P383" s="62">
        <v>3848936187.1739998</v>
      </c>
      <c r="Q383" s="62">
        <v>14206203.127</v>
      </c>
      <c r="R383" s="62" t="s">
        <v>1192</v>
      </c>
      <c r="S383" s="58" t="s">
        <v>102</v>
      </c>
      <c r="T383" s="58" t="s">
        <v>94</v>
      </c>
      <c r="U383" s="58" t="s">
        <v>681</v>
      </c>
      <c r="V383" s="58" t="s">
        <v>279</v>
      </c>
    </row>
    <row r="384" spans="1:22" s="56" customFormat="1" ht="15.95" customHeight="1" outlineLevel="3" x14ac:dyDescent="0.2">
      <c r="A384" s="58" t="s">
        <v>1277</v>
      </c>
      <c r="B384" s="58" t="s">
        <v>169</v>
      </c>
      <c r="C384" s="61" t="s">
        <v>262</v>
      </c>
      <c r="D384" s="59" t="s">
        <v>1147</v>
      </c>
      <c r="E384" s="59" t="s">
        <v>1148</v>
      </c>
      <c r="F384" s="60" t="s">
        <v>1149</v>
      </c>
      <c r="G384" s="60" t="s">
        <v>1150</v>
      </c>
      <c r="H384" s="61" t="s">
        <v>89</v>
      </c>
      <c r="I384" s="62">
        <v>82600000</v>
      </c>
      <c r="J384" s="62">
        <v>82600000</v>
      </c>
      <c r="K384" s="62">
        <v>49944251</v>
      </c>
      <c r="L384" s="62">
        <v>11733751</v>
      </c>
      <c r="M384" s="62">
        <v>38210500</v>
      </c>
      <c r="N384" s="62">
        <v>7871211060.8330002</v>
      </c>
      <c r="O384" s="62">
        <v>2181113051</v>
      </c>
      <c r="P384" s="62">
        <v>7796851916.6890001</v>
      </c>
      <c r="Q384" s="62">
        <v>38210500</v>
      </c>
      <c r="R384" s="62" t="s">
        <v>1192</v>
      </c>
      <c r="S384" s="58" t="s">
        <v>102</v>
      </c>
      <c r="T384" s="58" t="s">
        <v>94</v>
      </c>
      <c r="U384" s="58" t="s">
        <v>155</v>
      </c>
      <c r="V384" s="58" t="s">
        <v>279</v>
      </c>
    </row>
    <row r="385" spans="1:22" s="184" customFormat="1" ht="15.95" customHeight="1" outlineLevel="2" x14ac:dyDescent="0.2">
      <c r="A385" s="179"/>
      <c r="B385" s="179" t="s">
        <v>1399</v>
      </c>
      <c r="C385" s="180"/>
      <c r="D385" s="181"/>
      <c r="E385" s="181"/>
      <c r="F385" s="182"/>
      <c r="G385" s="182"/>
      <c r="H385" s="180"/>
      <c r="I385" s="183"/>
      <c r="J385" s="183">
        <f t="shared" ref="J385:P385" si="23">SUBTOTAL(9,J373:J384)</f>
        <v>339468141.37925351</v>
      </c>
      <c r="K385" s="183">
        <f t="shared" si="23"/>
        <v>214764654.44999999</v>
      </c>
      <c r="L385" s="183">
        <f t="shared" si="23"/>
        <v>43126235.289000005</v>
      </c>
      <c r="M385" s="183">
        <f t="shared" si="23"/>
        <v>163274611.97600001</v>
      </c>
      <c r="N385" s="183">
        <f t="shared" si="23"/>
        <v>33846897085.077999</v>
      </c>
      <c r="O385" s="183">
        <f t="shared" si="23"/>
        <v>7815688067</v>
      </c>
      <c r="P385" s="183">
        <f t="shared" si="23"/>
        <v>33316181974.465996</v>
      </c>
      <c r="Q385" s="183"/>
      <c r="R385" s="183"/>
      <c r="S385" s="179"/>
      <c r="T385" s="179"/>
      <c r="U385" s="179"/>
      <c r="V385" s="179"/>
    </row>
    <row r="386" spans="1:22" s="56" customFormat="1" ht="15.95" customHeight="1" outlineLevel="3" x14ac:dyDescent="0.2">
      <c r="A386" s="58" t="s">
        <v>1277</v>
      </c>
      <c r="B386" s="58" t="s">
        <v>171</v>
      </c>
      <c r="C386" s="61" t="s">
        <v>262</v>
      </c>
      <c r="D386" s="59" t="s">
        <v>375</v>
      </c>
      <c r="E386" s="59" t="s">
        <v>376</v>
      </c>
      <c r="F386" s="60" t="s">
        <v>544</v>
      </c>
      <c r="G386" s="60" t="s">
        <v>170</v>
      </c>
      <c r="H386" s="61" t="s">
        <v>92</v>
      </c>
      <c r="I386" s="62">
        <v>57750000</v>
      </c>
      <c r="J386" s="62">
        <v>60060000.096096002</v>
      </c>
      <c r="K386" s="62">
        <v>32991975.175000001</v>
      </c>
      <c r="L386" s="62" t="s">
        <v>85</v>
      </c>
      <c r="M386" s="62">
        <v>28860000.046</v>
      </c>
      <c r="N386" s="62">
        <v>5199533373.9870005</v>
      </c>
      <c r="O386" s="62" t="s">
        <v>85</v>
      </c>
      <c r="P386" s="62">
        <v>5888882549.9709997</v>
      </c>
      <c r="Q386" s="62">
        <v>27750000</v>
      </c>
      <c r="R386" s="62" t="s">
        <v>1192</v>
      </c>
      <c r="S386" s="58" t="s">
        <v>63</v>
      </c>
      <c r="T386" s="58" t="s">
        <v>339</v>
      </c>
      <c r="U386" s="58" t="s">
        <v>207</v>
      </c>
      <c r="V386" s="58" t="s">
        <v>284</v>
      </c>
    </row>
    <row r="387" spans="1:22" s="56" customFormat="1" ht="15.95" customHeight="1" outlineLevel="3" x14ac:dyDescent="0.2">
      <c r="A387" s="58" t="s">
        <v>1277</v>
      </c>
      <c r="B387" s="58" t="s">
        <v>171</v>
      </c>
      <c r="C387" s="61" t="s">
        <v>262</v>
      </c>
      <c r="D387" s="59" t="s">
        <v>1381</v>
      </c>
      <c r="E387" s="59" t="s">
        <v>1382</v>
      </c>
      <c r="F387" s="60" t="s">
        <v>1383</v>
      </c>
      <c r="G387" s="60" t="s">
        <v>792</v>
      </c>
      <c r="H387" s="61" t="s">
        <v>92</v>
      </c>
      <c r="I387" s="62">
        <v>20500000</v>
      </c>
      <c r="J387" s="62">
        <v>21320000.034111999</v>
      </c>
      <c r="K387" s="62">
        <v>24372450.129000001</v>
      </c>
      <c r="L387" s="62" t="s">
        <v>85</v>
      </c>
      <c r="M387" s="62">
        <v>21320000.034000002</v>
      </c>
      <c r="N387" s="62">
        <v>3841096726.7290001</v>
      </c>
      <c r="O387" s="62" t="s">
        <v>85</v>
      </c>
      <c r="P387" s="62">
        <v>4350345667.5459995</v>
      </c>
      <c r="Q387" s="62">
        <v>20500000</v>
      </c>
      <c r="R387" s="62" t="s">
        <v>268</v>
      </c>
      <c r="S387" s="58" t="s">
        <v>334</v>
      </c>
      <c r="T387" s="58" t="s">
        <v>94</v>
      </c>
      <c r="U387" s="58" t="s">
        <v>681</v>
      </c>
      <c r="V387" s="58" t="s">
        <v>284</v>
      </c>
    </row>
    <row r="388" spans="1:22" s="56" customFormat="1" ht="15.95" customHeight="1" outlineLevel="3" x14ac:dyDescent="0.2">
      <c r="A388" s="58" t="s">
        <v>1277</v>
      </c>
      <c r="B388" s="58" t="s">
        <v>171</v>
      </c>
      <c r="C388" s="61" t="s">
        <v>262</v>
      </c>
      <c r="D388" s="59" t="s">
        <v>0</v>
      </c>
      <c r="E388" s="59" t="s">
        <v>1</v>
      </c>
      <c r="F388" s="60" t="s">
        <v>545</v>
      </c>
      <c r="G388" s="60" t="s">
        <v>1142</v>
      </c>
      <c r="H388" s="61" t="s">
        <v>92</v>
      </c>
      <c r="I388" s="62">
        <v>40000000</v>
      </c>
      <c r="J388" s="62">
        <v>41600000.06656</v>
      </c>
      <c r="K388" s="62">
        <v>594.45000000000005</v>
      </c>
      <c r="L388" s="62" t="s">
        <v>85</v>
      </c>
      <c r="M388" s="62">
        <v>520</v>
      </c>
      <c r="N388" s="62">
        <v>93685.285999999993</v>
      </c>
      <c r="O388" s="62" t="s">
        <v>85</v>
      </c>
      <c r="P388" s="62">
        <v>106105.992</v>
      </c>
      <c r="Q388" s="62">
        <v>500</v>
      </c>
      <c r="R388" s="62" t="s">
        <v>268</v>
      </c>
      <c r="S388" s="58" t="s">
        <v>334</v>
      </c>
      <c r="T388" s="58" t="s">
        <v>94</v>
      </c>
      <c r="U388" s="58" t="s">
        <v>357</v>
      </c>
      <c r="V388" s="58" t="s">
        <v>284</v>
      </c>
    </row>
    <row r="389" spans="1:22" s="184" customFormat="1" ht="15.95" customHeight="1" outlineLevel="2" x14ac:dyDescent="0.2">
      <c r="A389" s="179"/>
      <c r="B389" s="179" t="s">
        <v>1400</v>
      </c>
      <c r="C389" s="180"/>
      <c r="D389" s="181"/>
      <c r="E389" s="181"/>
      <c r="F389" s="182"/>
      <c r="G389" s="182"/>
      <c r="H389" s="180"/>
      <c r="I389" s="183"/>
      <c r="J389" s="183">
        <f t="shared" ref="J389:P389" si="24">SUBTOTAL(9,J386:J388)</f>
        <v>122980000.196768</v>
      </c>
      <c r="K389" s="183">
        <f t="shared" si="24"/>
        <v>57365019.754000008</v>
      </c>
      <c r="L389" s="183">
        <f t="shared" si="24"/>
        <v>0</v>
      </c>
      <c r="M389" s="183">
        <f t="shared" si="24"/>
        <v>50180520.079999998</v>
      </c>
      <c r="N389" s="183">
        <f t="shared" si="24"/>
        <v>9040723786.0019989</v>
      </c>
      <c r="O389" s="183">
        <f t="shared" si="24"/>
        <v>0</v>
      </c>
      <c r="P389" s="183">
        <f t="shared" si="24"/>
        <v>10239334323.508999</v>
      </c>
      <c r="Q389" s="183"/>
      <c r="R389" s="183"/>
      <c r="S389" s="179"/>
      <c r="T389" s="179"/>
      <c r="U389" s="179"/>
      <c r="V389" s="179"/>
    </row>
    <row r="390" spans="1:22" s="56" customFormat="1" ht="15.95" customHeight="1" outlineLevel="3" x14ac:dyDescent="0.2">
      <c r="A390" s="58" t="s">
        <v>1277</v>
      </c>
      <c r="B390" s="58" t="s">
        <v>175</v>
      </c>
      <c r="C390" s="61" t="s">
        <v>263</v>
      </c>
      <c r="D390" s="59">
        <v>1460490</v>
      </c>
      <c r="E390" s="59" t="s">
        <v>645</v>
      </c>
      <c r="F390" s="60" t="s">
        <v>646</v>
      </c>
      <c r="G390" s="60" t="s">
        <v>119</v>
      </c>
      <c r="H390" s="61" t="s">
        <v>91</v>
      </c>
      <c r="I390" s="62">
        <v>1031000000</v>
      </c>
      <c r="J390" s="62">
        <v>7560591.0602016216</v>
      </c>
      <c r="K390" s="62">
        <v>1657848.7779999999</v>
      </c>
      <c r="L390" s="62" t="s">
        <v>85</v>
      </c>
      <c r="M390" s="62">
        <v>1343335.9</v>
      </c>
      <c r="N390" s="62">
        <v>261276871.19299999</v>
      </c>
      <c r="O390" s="62" t="s">
        <v>85</v>
      </c>
      <c r="P390" s="62">
        <v>274107668.98400003</v>
      </c>
      <c r="Q390" s="62">
        <v>183184000</v>
      </c>
      <c r="R390" s="62" t="s">
        <v>268</v>
      </c>
      <c r="S390" s="58" t="s">
        <v>334</v>
      </c>
      <c r="T390" s="58" t="s">
        <v>95</v>
      </c>
      <c r="U390" s="58" t="s">
        <v>111</v>
      </c>
      <c r="V390" s="58" t="s">
        <v>284</v>
      </c>
    </row>
    <row r="391" spans="1:22" s="56" customFormat="1" ht="15.95" customHeight="1" outlineLevel="3" x14ac:dyDescent="0.2">
      <c r="A391" s="58" t="s">
        <v>1277</v>
      </c>
      <c r="B391" s="58" t="s">
        <v>175</v>
      </c>
      <c r="C391" s="61" t="s">
        <v>263</v>
      </c>
      <c r="D391" s="59">
        <v>1460510</v>
      </c>
      <c r="E391" s="59" t="s">
        <v>647</v>
      </c>
      <c r="F391" s="60" t="s">
        <v>646</v>
      </c>
      <c r="G391" s="60" t="s">
        <v>1234</v>
      </c>
      <c r="H391" s="61" t="s">
        <v>91</v>
      </c>
      <c r="I391" s="62">
        <v>2615000000</v>
      </c>
      <c r="J391" s="62">
        <v>19176474.900511388</v>
      </c>
      <c r="K391" s="62">
        <v>14543.645</v>
      </c>
      <c r="L391" s="62" t="s">
        <v>85</v>
      </c>
      <c r="M391" s="62">
        <v>11784.549000000001</v>
      </c>
      <c r="N391" s="62">
        <v>2292077.54</v>
      </c>
      <c r="O391" s="62" t="s">
        <v>85</v>
      </c>
      <c r="P391" s="62">
        <v>2404636.9989999998</v>
      </c>
      <c r="Q391" s="62">
        <v>1607000</v>
      </c>
      <c r="R391" s="62" t="s">
        <v>268</v>
      </c>
      <c r="S391" s="58" t="s">
        <v>334</v>
      </c>
      <c r="T391" s="58" t="s">
        <v>1195</v>
      </c>
      <c r="U391" s="58" t="s">
        <v>648</v>
      </c>
      <c r="V391" s="58" t="s">
        <v>284</v>
      </c>
    </row>
    <row r="392" spans="1:22" s="56" customFormat="1" ht="15.95" customHeight="1" outlineLevel="3" x14ac:dyDescent="0.2">
      <c r="A392" s="58" t="s">
        <v>1277</v>
      </c>
      <c r="B392" s="58" t="s">
        <v>175</v>
      </c>
      <c r="C392" s="61" t="s">
        <v>263</v>
      </c>
      <c r="D392" s="59">
        <v>1460600</v>
      </c>
      <c r="E392" s="59" t="s">
        <v>687</v>
      </c>
      <c r="F392" s="60" t="s">
        <v>686</v>
      </c>
      <c r="G392" s="60" t="s">
        <v>1247</v>
      </c>
      <c r="H392" s="61" t="s">
        <v>91</v>
      </c>
      <c r="I392" s="62">
        <v>1877000000</v>
      </c>
      <c r="J392" s="62">
        <v>13764529.020367065</v>
      </c>
      <c r="K392" s="62">
        <v>977419.79599999997</v>
      </c>
      <c r="L392" s="62" t="s">
        <v>85</v>
      </c>
      <c r="M392" s="62">
        <v>791992.08</v>
      </c>
      <c r="N392" s="62">
        <v>154041303.21900001</v>
      </c>
      <c r="O392" s="62" t="s">
        <v>85</v>
      </c>
      <c r="P392" s="62">
        <v>161605971.31999999</v>
      </c>
      <c r="Q392" s="62">
        <v>108000000</v>
      </c>
      <c r="R392" s="62" t="s">
        <v>268</v>
      </c>
      <c r="S392" s="58" t="s">
        <v>334</v>
      </c>
      <c r="T392" s="58" t="s">
        <v>97</v>
      </c>
      <c r="U392" s="58" t="s">
        <v>120</v>
      </c>
      <c r="V392" s="58" t="s">
        <v>284</v>
      </c>
    </row>
    <row r="393" spans="1:22" s="56" customFormat="1" ht="15.95" customHeight="1" outlineLevel="3" x14ac:dyDescent="0.2">
      <c r="A393" s="58" t="s">
        <v>1277</v>
      </c>
      <c r="B393" s="58" t="s">
        <v>175</v>
      </c>
      <c r="C393" s="61" t="s">
        <v>263</v>
      </c>
      <c r="D393" s="59">
        <v>1560050</v>
      </c>
      <c r="E393" s="59" t="s">
        <v>702</v>
      </c>
      <c r="F393" s="60" t="s">
        <v>701</v>
      </c>
      <c r="G393" s="60" t="s">
        <v>522</v>
      </c>
      <c r="H393" s="61" t="s">
        <v>91</v>
      </c>
      <c r="I393" s="62">
        <v>2554000000</v>
      </c>
      <c r="J393" s="62">
        <v>18729146.04049946</v>
      </c>
      <c r="K393" s="62">
        <v>1432472.0630000001</v>
      </c>
      <c r="L393" s="62" t="s">
        <v>85</v>
      </c>
      <c r="M393" s="62">
        <v>1160715.726</v>
      </c>
      <c r="N393" s="62">
        <v>225757514.02599999</v>
      </c>
      <c r="O393" s="62" t="s">
        <v>85</v>
      </c>
      <c r="P393" s="62">
        <v>236844025.43000001</v>
      </c>
      <c r="Q393" s="62">
        <v>158281000</v>
      </c>
      <c r="R393" s="62" t="s">
        <v>268</v>
      </c>
      <c r="S393" s="58" t="s">
        <v>334</v>
      </c>
      <c r="T393" s="58" t="s">
        <v>246</v>
      </c>
      <c r="U393" s="58" t="s">
        <v>111</v>
      </c>
      <c r="V393" s="58" t="s">
        <v>284</v>
      </c>
    </row>
    <row r="394" spans="1:22" s="56" customFormat="1" ht="15.95" customHeight="1" outlineLevel="3" x14ac:dyDescent="0.2">
      <c r="A394" s="58" t="s">
        <v>1277</v>
      </c>
      <c r="B394" s="58" t="s">
        <v>175</v>
      </c>
      <c r="C394" s="61" t="s">
        <v>263</v>
      </c>
      <c r="D394" s="59">
        <v>1560060</v>
      </c>
      <c r="E394" s="59" t="s">
        <v>703</v>
      </c>
      <c r="F394" s="60" t="s">
        <v>701</v>
      </c>
      <c r="G394" s="60" t="s">
        <v>670</v>
      </c>
      <c r="H394" s="61" t="s">
        <v>91</v>
      </c>
      <c r="I394" s="62">
        <v>1616000000</v>
      </c>
      <c r="J394" s="62">
        <v>11850548.160316024</v>
      </c>
      <c r="K394" s="62">
        <v>7070951.6529999999</v>
      </c>
      <c r="L394" s="62">
        <v>549069.34499999997</v>
      </c>
      <c r="M394" s="62">
        <v>5189443.0389999999</v>
      </c>
      <c r="N394" s="62">
        <v>1114381570.3989999</v>
      </c>
      <c r="O394" s="62">
        <v>113865034.59100001</v>
      </c>
      <c r="P394" s="62">
        <v>1058905769.395</v>
      </c>
      <c r="Q394" s="62">
        <v>707658400</v>
      </c>
      <c r="R394" s="62" t="s">
        <v>268</v>
      </c>
      <c r="S394" s="58" t="s">
        <v>334</v>
      </c>
      <c r="T394" s="58" t="s">
        <v>95</v>
      </c>
      <c r="U394" s="58" t="s">
        <v>111</v>
      </c>
      <c r="V394" s="58" t="s">
        <v>284</v>
      </c>
    </row>
    <row r="395" spans="1:22" s="56" customFormat="1" ht="15.95" customHeight="1" outlineLevel="3" x14ac:dyDescent="0.2">
      <c r="A395" s="58" t="s">
        <v>1277</v>
      </c>
      <c r="B395" s="58" t="s">
        <v>175</v>
      </c>
      <c r="C395" s="61" t="s">
        <v>263</v>
      </c>
      <c r="D395" s="59">
        <v>1560200</v>
      </c>
      <c r="E395" s="59" t="s">
        <v>746</v>
      </c>
      <c r="F395" s="60" t="s">
        <v>747</v>
      </c>
      <c r="G395" s="60" t="s">
        <v>1035</v>
      </c>
      <c r="H395" s="61" t="s">
        <v>91</v>
      </c>
      <c r="I395" s="62">
        <v>1949000000</v>
      </c>
      <c r="J395" s="62">
        <v>14292523.740381146</v>
      </c>
      <c r="K395" s="62">
        <v>2878863.3080000002</v>
      </c>
      <c r="L395" s="62">
        <v>1439160.7709999999</v>
      </c>
      <c r="M395" s="62">
        <v>1115388.8459999999</v>
      </c>
      <c r="N395" s="62">
        <v>453708690.31400001</v>
      </c>
      <c r="O395" s="62">
        <v>252500736.21900001</v>
      </c>
      <c r="P395" s="62">
        <v>227595076.27500001</v>
      </c>
      <c r="Q395" s="62">
        <v>152100000</v>
      </c>
      <c r="R395" s="62" t="s">
        <v>268</v>
      </c>
      <c r="S395" s="58" t="s">
        <v>334</v>
      </c>
      <c r="T395" s="58" t="s">
        <v>1195</v>
      </c>
      <c r="U395" s="58" t="s">
        <v>1208</v>
      </c>
      <c r="V395" s="58" t="s">
        <v>284</v>
      </c>
    </row>
    <row r="396" spans="1:22" s="56" customFormat="1" ht="15.95" customHeight="1" outlineLevel="3" x14ac:dyDescent="0.2">
      <c r="A396" s="58" t="s">
        <v>1277</v>
      </c>
      <c r="B396" s="58" t="s">
        <v>175</v>
      </c>
      <c r="C396" s="61" t="s">
        <v>263</v>
      </c>
      <c r="D396" s="59">
        <v>1760650</v>
      </c>
      <c r="E396" s="59" t="s">
        <v>1151</v>
      </c>
      <c r="F396" s="60" t="s">
        <v>1152</v>
      </c>
      <c r="G396" s="60" t="s">
        <v>394</v>
      </c>
      <c r="H396" s="61" t="s">
        <v>91</v>
      </c>
      <c r="I396" s="62">
        <v>2392000000</v>
      </c>
      <c r="J396" s="62">
        <v>17541157.920467779</v>
      </c>
      <c r="K396" s="62">
        <v>21470473.857000001</v>
      </c>
      <c r="L396" s="62" t="s">
        <v>85</v>
      </c>
      <c r="M396" s="62">
        <v>17397279.359000001</v>
      </c>
      <c r="N396" s="62">
        <v>3383745434.5380001</v>
      </c>
      <c r="O396" s="62" t="s">
        <v>85</v>
      </c>
      <c r="P396" s="62">
        <v>3549914576.2930002</v>
      </c>
      <c r="Q396" s="62">
        <v>2372380000</v>
      </c>
      <c r="R396" s="62" t="s">
        <v>268</v>
      </c>
      <c r="S396" s="58" t="s">
        <v>334</v>
      </c>
      <c r="T396" s="58" t="s">
        <v>97</v>
      </c>
      <c r="U396" s="58" t="s">
        <v>455</v>
      </c>
      <c r="V396" s="58" t="s">
        <v>284</v>
      </c>
    </row>
    <row r="397" spans="1:22" s="56" customFormat="1" ht="15.95" customHeight="1" outlineLevel="3" x14ac:dyDescent="0.2">
      <c r="A397" s="58" t="s">
        <v>1277</v>
      </c>
      <c r="B397" s="58" t="s">
        <v>175</v>
      </c>
      <c r="C397" s="61" t="s">
        <v>263</v>
      </c>
      <c r="D397" s="59">
        <v>1860630</v>
      </c>
      <c r="E397" s="59" t="s">
        <v>1584</v>
      </c>
      <c r="F397" s="60" t="s">
        <v>1585</v>
      </c>
      <c r="G397" s="60" t="s">
        <v>1586</v>
      </c>
      <c r="H397" s="61" t="s">
        <v>91</v>
      </c>
      <c r="I397" s="62">
        <v>3620000000</v>
      </c>
      <c r="J397" s="62">
        <v>26546401.200707927</v>
      </c>
      <c r="K397" s="62">
        <v>32233132.840999998</v>
      </c>
      <c r="L397" s="62">
        <v>9434106.8589999992</v>
      </c>
      <c r="M397" s="62">
        <v>17922487.440000001</v>
      </c>
      <c r="N397" s="62">
        <v>5079939866.1479998</v>
      </c>
      <c r="O397" s="62">
        <v>1674998238.707</v>
      </c>
      <c r="P397" s="62">
        <v>3657083276.9039998</v>
      </c>
      <c r="Q397" s="62">
        <v>2444000000</v>
      </c>
      <c r="R397" s="62" t="s">
        <v>268</v>
      </c>
      <c r="S397" s="58" t="s">
        <v>334</v>
      </c>
      <c r="T397" s="58" t="s">
        <v>143</v>
      </c>
      <c r="U397" s="58" t="s">
        <v>374</v>
      </c>
      <c r="V397" s="58" t="s">
        <v>284</v>
      </c>
    </row>
    <row r="398" spans="1:22" s="56" customFormat="1" ht="15.95" customHeight="1" outlineLevel="3" x14ac:dyDescent="0.2">
      <c r="A398" s="58" t="s">
        <v>1277</v>
      </c>
      <c r="B398" s="58" t="s">
        <v>175</v>
      </c>
      <c r="C398" s="61" t="s">
        <v>263</v>
      </c>
      <c r="D398" s="59">
        <v>2060080</v>
      </c>
      <c r="E398" s="59" t="s">
        <v>1587</v>
      </c>
      <c r="F398" s="60" t="s">
        <v>1588</v>
      </c>
      <c r="G398" s="60" t="s">
        <v>1267</v>
      </c>
      <c r="H398" s="61" t="s">
        <v>91</v>
      </c>
      <c r="I398" s="62">
        <v>318000000</v>
      </c>
      <c r="J398" s="62">
        <v>2331976.6800621878</v>
      </c>
      <c r="K398" s="62">
        <v>2877958.2889999999</v>
      </c>
      <c r="L398" s="62">
        <v>156522.09400000001</v>
      </c>
      <c r="M398" s="62">
        <v>2186334.58</v>
      </c>
      <c r="N398" s="62">
        <v>453566059.477</v>
      </c>
      <c r="O398" s="62">
        <v>31668365.715</v>
      </c>
      <c r="P398" s="62">
        <v>446121536.20700002</v>
      </c>
      <c r="Q398" s="62">
        <v>298139515</v>
      </c>
      <c r="R398" s="62" t="s">
        <v>268</v>
      </c>
      <c r="S398" s="58" t="s">
        <v>334</v>
      </c>
      <c r="T398" s="58" t="s">
        <v>96</v>
      </c>
      <c r="U398" s="58" t="s">
        <v>1530</v>
      </c>
      <c r="V398" s="58" t="s">
        <v>284</v>
      </c>
    </row>
    <row r="399" spans="1:22" s="56" customFormat="1" ht="15.95" customHeight="1" outlineLevel="3" x14ac:dyDescent="0.2">
      <c r="A399" s="58" t="s">
        <v>1277</v>
      </c>
      <c r="B399" s="58" t="s">
        <v>175</v>
      </c>
      <c r="C399" s="61" t="s">
        <v>263</v>
      </c>
      <c r="D399" s="59">
        <v>2060290</v>
      </c>
      <c r="E399" s="59" t="s">
        <v>1589</v>
      </c>
      <c r="F399" s="60" t="s">
        <v>1590</v>
      </c>
      <c r="G399" s="60" t="s">
        <v>1436</v>
      </c>
      <c r="H399" s="61" t="s">
        <v>91</v>
      </c>
      <c r="I399" s="62">
        <v>1986000000</v>
      </c>
      <c r="J399" s="62">
        <v>14563854.360388381</v>
      </c>
      <c r="K399" s="62">
        <v>17973664.033</v>
      </c>
      <c r="L399" s="62">
        <v>72046.452000000005</v>
      </c>
      <c r="M399" s="62">
        <v>14506075.605</v>
      </c>
      <c r="N399" s="62">
        <v>2832648409.1890001</v>
      </c>
      <c r="O399" s="62">
        <v>12100207.778000001</v>
      </c>
      <c r="P399" s="62">
        <v>2959964496.2319999</v>
      </c>
      <c r="Q399" s="62">
        <v>1978121000</v>
      </c>
      <c r="R399" s="62" t="s">
        <v>268</v>
      </c>
      <c r="S399" s="58" t="s">
        <v>334</v>
      </c>
      <c r="T399" s="58" t="s">
        <v>947</v>
      </c>
      <c r="U399" s="58" t="s">
        <v>1208</v>
      </c>
      <c r="V399" s="58" t="s">
        <v>284</v>
      </c>
    </row>
    <row r="400" spans="1:22" s="56" customFormat="1" ht="15.95" customHeight="1" outlineLevel="3" x14ac:dyDescent="0.2">
      <c r="A400" s="58" t="s">
        <v>1277</v>
      </c>
      <c r="B400" s="58" t="s">
        <v>175</v>
      </c>
      <c r="C400" s="61" t="s">
        <v>263</v>
      </c>
      <c r="D400" s="59">
        <v>2060430</v>
      </c>
      <c r="E400" s="59" t="s">
        <v>1591</v>
      </c>
      <c r="F400" s="60" t="s">
        <v>1592</v>
      </c>
      <c r="G400" s="60" t="s">
        <v>1593</v>
      </c>
      <c r="H400" s="61" t="s">
        <v>91</v>
      </c>
      <c r="I400" s="62">
        <v>4094000000</v>
      </c>
      <c r="J400" s="62">
        <v>30022366.440800622</v>
      </c>
      <c r="K400" s="62">
        <v>37051450.428999998</v>
      </c>
      <c r="L400" s="62">
        <v>1539079.0190000001</v>
      </c>
      <c r="M400" s="62">
        <v>28692311.074999999</v>
      </c>
      <c r="N400" s="62">
        <v>5839306438.6820002</v>
      </c>
      <c r="O400" s="62">
        <v>274762920.18900001</v>
      </c>
      <c r="P400" s="62">
        <v>5854665618.0279999</v>
      </c>
      <c r="Q400" s="62">
        <v>3912627000</v>
      </c>
      <c r="R400" s="62" t="s">
        <v>268</v>
      </c>
      <c r="S400" s="58" t="s">
        <v>334</v>
      </c>
      <c r="T400" s="58" t="s">
        <v>152</v>
      </c>
      <c r="U400" s="58"/>
      <c r="V400" s="58" t="s">
        <v>284</v>
      </c>
    </row>
    <row r="401" spans="1:22" s="56" customFormat="1" ht="15.95" customHeight="1" outlineLevel="3" x14ac:dyDescent="0.2">
      <c r="A401" s="58" t="s">
        <v>1277</v>
      </c>
      <c r="B401" s="58" t="s">
        <v>175</v>
      </c>
      <c r="C401" s="61" t="s">
        <v>263</v>
      </c>
      <c r="D401" s="59">
        <v>2160060</v>
      </c>
      <c r="E401" s="59" t="s">
        <v>1744</v>
      </c>
      <c r="F401" s="60" t="s">
        <v>1640</v>
      </c>
      <c r="G401" s="60" t="s">
        <v>1593</v>
      </c>
      <c r="H401" s="61" t="s">
        <v>91</v>
      </c>
      <c r="I401" s="62">
        <v>312000000</v>
      </c>
      <c r="J401" s="62">
        <v>2287977.1200610148</v>
      </c>
      <c r="K401" s="62" t="s">
        <v>85</v>
      </c>
      <c r="L401" s="62" t="s">
        <v>85</v>
      </c>
      <c r="M401" s="62">
        <v>2287977.12</v>
      </c>
      <c r="N401" s="62" t="s">
        <v>85</v>
      </c>
      <c r="O401" s="62" t="s">
        <v>85</v>
      </c>
      <c r="P401" s="62">
        <v>466861694.92400002</v>
      </c>
      <c r="Q401" s="62">
        <v>312000000</v>
      </c>
      <c r="R401" s="62" t="s">
        <v>268</v>
      </c>
      <c r="S401" s="58" t="s">
        <v>334</v>
      </c>
      <c r="T401" s="58" t="s">
        <v>96</v>
      </c>
      <c r="U401" s="58" t="s">
        <v>93</v>
      </c>
      <c r="V401" s="58" t="s">
        <v>284</v>
      </c>
    </row>
    <row r="402" spans="1:22" s="56" customFormat="1" ht="15.95" customHeight="1" outlineLevel="3" x14ac:dyDescent="0.2">
      <c r="A402" s="58" t="s">
        <v>1277</v>
      </c>
      <c r="B402" s="58" t="s">
        <v>175</v>
      </c>
      <c r="C402" s="61" t="s">
        <v>263</v>
      </c>
      <c r="D402" s="59" t="s">
        <v>847</v>
      </c>
      <c r="E402" s="59" t="s">
        <v>848</v>
      </c>
      <c r="F402" s="60" t="s">
        <v>845</v>
      </c>
      <c r="G402" s="60" t="s">
        <v>849</v>
      </c>
      <c r="H402" s="61" t="s">
        <v>91</v>
      </c>
      <c r="I402" s="62">
        <v>994000000</v>
      </c>
      <c r="J402" s="62">
        <v>7289260.4401943861</v>
      </c>
      <c r="K402" s="62">
        <v>255441.424</v>
      </c>
      <c r="L402" s="62" t="s">
        <v>85</v>
      </c>
      <c r="M402" s="62">
        <v>206981.264</v>
      </c>
      <c r="N402" s="62">
        <v>40257553.549999997</v>
      </c>
      <c r="O402" s="62" t="s">
        <v>85</v>
      </c>
      <c r="P402" s="62">
        <v>42234523.523000002</v>
      </c>
      <c r="Q402" s="62">
        <v>28225000</v>
      </c>
      <c r="R402" s="62" t="s">
        <v>268</v>
      </c>
      <c r="S402" s="58" t="s">
        <v>334</v>
      </c>
      <c r="T402" s="58" t="s">
        <v>246</v>
      </c>
      <c r="U402" s="58" t="s">
        <v>40</v>
      </c>
      <c r="V402" s="58" t="s">
        <v>284</v>
      </c>
    </row>
    <row r="403" spans="1:22" s="56" customFormat="1" ht="15.95" customHeight="1" outlineLevel="3" x14ac:dyDescent="0.2">
      <c r="A403" s="58" t="s">
        <v>1277</v>
      </c>
      <c r="B403" s="58" t="s">
        <v>175</v>
      </c>
      <c r="C403" s="61" t="s">
        <v>263</v>
      </c>
      <c r="D403" s="59" t="s">
        <v>976</v>
      </c>
      <c r="E403" s="59" t="s">
        <v>977</v>
      </c>
      <c r="F403" s="60" t="s">
        <v>978</v>
      </c>
      <c r="G403" s="60" t="s">
        <v>394</v>
      </c>
      <c r="H403" s="61" t="s">
        <v>91</v>
      </c>
      <c r="I403" s="62">
        <v>200000000</v>
      </c>
      <c r="J403" s="62">
        <v>1466652.0000391118</v>
      </c>
      <c r="K403" s="62">
        <v>1810036.66</v>
      </c>
      <c r="L403" s="62" t="s">
        <v>85</v>
      </c>
      <c r="M403" s="62">
        <v>1466652</v>
      </c>
      <c r="N403" s="62">
        <v>285261672.62699997</v>
      </c>
      <c r="O403" s="62" t="s">
        <v>85</v>
      </c>
      <c r="P403" s="62">
        <v>299270317.259</v>
      </c>
      <c r="Q403" s="62">
        <v>200000000</v>
      </c>
      <c r="R403" s="62" t="s">
        <v>1192</v>
      </c>
      <c r="S403" s="58" t="s">
        <v>102</v>
      </c>
      <c r="T403" s="58" t="s">
        <v>102</v>
      </c>
      <c r="U403" s="58" t="s">
        <v>129</v>
      </c>
      <c r="V403" s="58" t="s">
        <v>284</v>
      </c>
    </row>
    <row r="404" spans="1:22" s="56" customFormat="1" ht="15.95" customHeight="1" outlineLevel="3" x14ac:dyDescent="0.2">
      <c r="A404" s="58" t="s">
        <v>1277</v>
      </c>
      <c r="B404" s="58" t="s">
        <v>175</v>
      </c>
      <c r="C404" s="61" t="s">
        <v>263</v>
      </c>
      <c r="D404" s="59" t="s">
        <v>979</v>
      </c>
      <c r="E404" s="59" t="s">
        <v>980</v>
      </c>
      <c r="F404" s="60" t="s">
        <v>981</v>
      </c>
      <c r="G404" s="60" t="s">
        <v>394</v>
      </c>
      <c r="H404" s="61" t="s">
        <v>91</v>
      </c>
      <c r="I404" s="62">
        <v>500000000</v>
      </c>
      <c r="J404" s="62">
        <v>3666630.00009778</v>
      </c>
      <c r="K404" s="62">
        <v>4525091.6500000004</v>
      </c>
      <c r="L404" s="62" t="s">
        <v>85</v>
      </c>
      <c r="M404" s="62">
        <v>3666630</v>
      </c>
      <c r="N404" s="62">
        <v>713154181.56799996</v>
      </c>
      <c r="O404" s="62" t="s">
        <v>85</v>
      </c>
      <c r="P404" s="62">
        <v>748175793.14699996</v>
      </c>
      <c r="Q404" s="62">
        <v>500000000</v>
      </c>
      <c r="R404" s="62" t="s">
        <v>1192</v>
      </c>
      <c r="S404" s="58" t="s">
        <v>102</v>
      </c>
      <c r="T404" s="58" t="s">
        <v>102</v>
      </c>
      <c r="U404" s="58" t="s">
        <v>129</v>
      </c>
      <c r="V404" s="58" t="s">
        <v>284</v>
      </c>
    </row>
    <row r="405" spans="1:22" s="56" customFormat="1" ht="15.95" customHeight="1" outlineLevel="3" x14ac:dyDescent="0.2">
      <c r="A405" s="58" t="s">
        <v>1277</v>
      </c>
      <c r="B405" s="58" t="s">
        <v>175</v>
      </c>
      <c r="C405" s="61" t="s">
        <v>263</v>
      </c>
      <c r="D405" s="59" t="s">
        <v>1594</v>
      </c>
      <c r="E405" s="59" t="s">
        <v>1595</v>
      </c>
      <c r="F405" s="60" t="s">
        <v>1596</v>
      </c>
      <c r="G405" s="60" t="s">
        <v>1267</v>
      </c>
      <c r="H405" s="61" t="s">
        <v>91</v>
      </c>
      <c r="I405" s="62">
        <v>500000000</v>
      </c>
      <c r="J405" s="62">
        <v>3666630.00009778</v>
      </c>
      <c r="K405" s="62">
        <v>4525091.6500000004</v>
      </c>
      <c r="L405" s="62" t="s">
        <v>85</v>
      </c>
      <c r="M405" s="62">
        <v>3666630</v>
      </c>
      <c r="N405" s="62">
        <v>713154181.56799996</v>
      </c>
      <c r="O405" s="62" t="s">
        <v>85</v>
      </c>
      <c r="P405" s="62">
        <v>748175793.14699996</v>
      </c>
      <c r="Q405" s="62">
        <v>500000000</v>
      </c>
      <c r="R405" s="62" t="s">
        <v>268</v>
      </c>
      <c r="S405" s="58" t="s">
        <v>334</v>
      </c>
      <c r="T405" s="58" t="s">
        <v>1597</v>
      </c>
      <c r="U405" s="58"/>
      <c r="V405" s="58" t="s">
        <v>284</v>
      </c>
    </row>
    <row r="406" spans="1:22" s="56" customFormat="1" ht="15.95" customHeight="1" outlineLevel="3" x14ac:dyDescent="0.2">
      <c r="A406" s="58" t="s">
        <v>1277</v>
      </c>
      <c r="B406" s="58" t="s">
        <v>175</v>
      </c>
      <c r="C406" s="61" t="s">
        <v>263</v>
      </c>
      <c r="D406" s="59" t="s">
        <v>1745</v>
      </c>
      <c r="E406" s="59" t="s">
        <v>1746</v>
      </c>
      <c r="F406" s="60" t="s">
        <v>1640</v>
      </c>
      <c r="G406" s="60" t="s">
        <v>1640</v>
      </c>
      <c r="H406" s="61" t="s">
        <v>91</v>
      </c>
      <c r="I406" s="62">
        <v>3445000000</v>
      </c>
      <c r="J406" s="62">
        <v>25263080.700673703</v>
      </c>
      <c r="K406" s="62" t="s">
        <v>85</v>
      </c>
      <c r="L406" s="62" t="s">
        <v>85</v>
      </c>
      <c r="M406" s="62">
        <v>25263080.701000001</v>
      </c>
      <c r="N406" s="62" t="s">
        <v>85</v>
      </c>
      <c r="O406" s="62" t="s">
        <v>85</v>
      </c>
      <c r="P406" s="62">
        <v>5154931214.7840004</v>
      </c>
      <c r="Q406" s="62">
        <v>3445000000</v>
      </c>
      <c r="R406" s="62" t="s">
        <v>268</v>
      </c>
      <c r="S406" s="58" t="s">
        <v>334</v>
      </c>
      <c r="T406" s="58" t="s">
        <v>143</v>
      </c>
      <c r="U406" s="58" t="s">
        <v>120</v>
      </c>
      <c r="V406" s="58" t="s">
        <v>284</v>
      </c>
    </row>
    <row r="407" spans="1:22" s="56" customFormat="1" ht="15.95" customHeight="1" outlineLevel="3" x14ac:dyDescent="0.2">
      <c r="A407" s="58" t="s">
        <v>1277</v>
      </c>
      <c r="B407" s="58" t="s">
        <v>175</v>
      </c>
      <c r="C407" s="61" t="s">
        <v>263</v>
      </c>
      <c r="D407" s="59" t="s">
        <v>1265</v>
      </c>
      <c r="E407" s="59" t="s">
        <v>1266</v>
      </c>
      <c r="F407" s="60" t="s">
        <v>1133</v>
      </c>
      <c r="G407" s="60" t="s">
        <v>1267</v>
      </c>
      <c r="H407" s="61" t="s">
        <v>91</v>
      </c>
      <c r="I407" s="62">
        <v>328000000</v>
      </c>
      <c r="J407" s="62">
        <v>2405309.2800641437</v>
      </c>
      <c r="K407" s="62">
        <v>2450047.523</v>
      </c>
      <c r="L407" s="62" t="s">
        <v>85</v>
      </c>
      <c r="M407" s="62">
        <v>1985245.4809999999</v>
      </c>
      <c r="N407" s="62">
        <v>386127347.45200002</v>
      </c>
      <c r="O407" s="62" t="s">
        <v>85</v>
      </c>
      <c r="P407" s="62">
        <v>405089308.73799998</v>
      </c>
      <c r="Q407" s="62">
        <v>270718000</v>
      </c>
      <c r="R407" s="62" t="s">
        <v>268</v>
      </c>
      <c r="S407" s="58" t="s">
        <v>334</v>
      </c>
      <c r="T407" s="58" t="s">
        <v>96</v>
      </c>
      <c r="U407" s="58" t="s">
        <v>627</v>
      </c>
      <c r="V407" s="58" t="s">
        <v>284</v>
      </c>
    </row>
    <row r="408" spans="1:22" s="56" customFormat="1" ht="15.95" customHeight="1" outlineLevel="3" x14ac:dyDescent="0.2">
      <c r="A408" s="58" t="s">
        <v>1277</v>
      </c>
      <c r="B408" s="58" t="s">
        <v>175</v>
      </c>
      <c r="C408" s="61" t="s">
        <v>263</v>
      </c>
      <c r="D408" s="59" t="s">
        <v>452</v>
      </c>
      <c r="E408" s="59" t="s">
        <v>453</v>
      </c>
      <c r="F408" s="60" t="s">
        <v>282</v>
      </c>
      <c r="G408" s="60" t="s">
        <v>454</v>
      </c>
      <c r="H408" s="61" t="s">
        <v>91</v>
      </c>
      <c r="I408" s="62">
        <v>1946000000</v>
      </c>
      <c r="J408" s="62">
        <v>14270523.96038056</v>
      </c>
      <c r="K408" s="62">
        <v>2185619.267</v>
      </c>
      <c r="L408" s="62" t="s">
        <v>85</v>
      </c>
      <c r="M408" s="62">
        <v>1770982.29</v>
      </c>
      <c r="N408" s="62">
        <v>344453469.69800001</v>
      </c>
      <c r="O408" s="62" t="s">
        <v>85</v>
      </c>
      <c r="P408" s="62">
        <v>361368908.08999997</v>
      </c>
      <c r="Q408" s="62">
        <v>241500000</v>
      </c>
      <c r="R408" s="62" t="s">
        <v>268</v>
      </c>
      <c r="S408" s="58" t="s">
        <v>334</v>
      </c>
      <c r="T408" s="58" t="s">
        <v>97</v>
      </c>
      <c r="U408" s="58" t="s">
        <v>455</v>
      </c>
      <c r="V408" s="58" t="s">
        <v>284</v>
      </c>
    </row>
    <row r="409" spans="1:22" s="56" customFormat="1" ht="15.95" customHeight="1" outlineLevel="3" x14ac:dyDescent="0.2">
      <c r="A409" s="58" t="s">
        <v>1277</v>
      </c>
      <c r="B409" s="58" t="s">
        <v>175</v>
      </c>
      <c r="C409" s="61" t="s">
        <v>263</v>
      </c>
      <c r="D409" s="59" t="s">
        <v>982</v>
      </c>
      <c r="E409" s="59" t="s">
        <v>983</v>
      </c>
      <c r="F409" s="60" t="s">
        <v>981</v>
      </c>
      <c r="G409" s="60" t="s">
        <v>123</v>
      </c>
      <c r="H409" s="61" t="s">
        <v>91</v>
      </c>
      <c r="I409" s="62">
        <v>500000000</v>
      </c>
      <c r="J409" s="62">
        <v>3666630.00009778</v>
      </c>
      <c r="K409" s="62">
        <v>4525091.6500000004</v>
      </c>
      <c r="L409" s="62" t="s">
        <v>85</v>
      </c>
      <c r="M409" s="62">
        <v>3666630</v>
      </c>
      <c r="N409" s="62">
        <v>713154181.56799996</v>
      </c>
      <c r="O409" s="62" t="s">
        <v>85</v>
      </c>
      <c r="P409" s="62">
        <v>748175793.14699996</v>
      </c>
      <c r="Q409" s="62">
        <v>500000000</v>
      </c>
      <c r="R409" s="62" t="s">
        <v>1192</v>
      </c>
      <c r="S409" s="58" t="s">
        <v>102</v>
      </c>
      <c r="T409" s="58" t="s">
        <v>102</v>
      </c>
      <c r="U409" s="58" t="s">
        <v>129</v>
      </c>
      <c r="V409" s="58" t="s">
        <v>284</v>
      </c>
    </row>
    <row r="410" spans="1:22" s="56" customFormat="1" ht="15.95" customHeight="1" outlineLevel="3" x14ac:dyDescent="0.2">
      <c r="A410" s="58" t="s">
        <v>1277</v>
      </c>
      <c r="B410" s="58" t="s">
        <v>175</v>
      </c>
      <c r="C410" s="61" t="s">
        <v>263</v>
      </c>
      <c r="D410" s="59" t="s">
        <v>1153</v>
      </c>
      <c r="E410" s="59" t="s">
        <v>1154</v>
      </c>
      <c r="F410" s="60" t="s">
        <v>1152</v>
      </c>
      <c r="G410" s="60" t="s">
        <v>721</v>
      </c>
      <c r="H410" s="61" t="s">
        <v>91</v>
      </c>
      <c r="I410" s="62">
        <v>500000000</v>
      </c>
      <c r="J410" s="62">
        <v>3666630.00009778</v>
      </c>
      <c r="K410" s="62">
        <v>4525091.6500000004</v>
      </c>
      <c r="L410" s="62" t="s">
        <v>85</v>
      </c>
      <c r="M410" s="62">
        <v>3666630</v>
      </c>
      <c r="N410" s="62">
        <v>713154181.56799996</v>
      </c>
      <c r="O410" s="62" t="s">
        <v>85</v>
      </c>
      <c r="P410" s="62">
        <v>748175793.14699996</v>
      </c>
      <c r="Q410" s="62">
        <v>500000000</v>
      </c>
      <c r="R410" s="62" t="s">
        <v>1192</v>
      </c>
      <c r="S410" s="58" t="s">
        <v>102</v>
      </c>
      <c r="T410" s="58" t="s">
        <v>102</v>
      </c>
      <c r="U410" s="58" t="s">
        <v>1208</v>
      </c>
      <c r="V410" s="58" t="s">
        <v>284</v>
      </c>
    </row>
    <row r="411" spans="1:22" s="56" customFormat="1" ht="15.95" customHeight="1" outlineLevel="3" x14ac:dyDescent="0.2">
      <c r="A411" s="58" t="s">
        <v>1277</v>
      </c>
      <c r="B411" s="58" t="s">
        <v>175</v>
      </c>
      <c r="C411" s="61" t="s">
        <v>263</v>
      </c>
      <c r="D411" s="59" t="s">
        <v>1598</v>
      </c>
      <c r="E411" s="59" t="s">
        <v>1599</v>
      </c>
      <c r="F411" s="60" t="s">
        <v>1600</v>
      </c>
      <c r="G411" s="60" t="s">
        <v>642</v>
      </c>
      <c r="H411" s="61" t="s">
        <v>91</v>
      </c>
      <c r="I411" s="62">
        <v>1000000000</v>
      </c>
      <c r="J411" s="62">
        <v>7333260.00019556</v>
      </c>
      <c r="K411" s="62">
        <v>9050183.3000000007</v>
      </c>
      <c r="L411" s="62" t="s">
        <v>85</v>
      </c>
      <c r="M411" s="62">
        <v>7333260</v>
      </c>
      <c r="N411" s="62">
        <v>1426308363.1370001</v>
      </c>
      <c r="O411" s="62" t="s">
        <v>85</v>
      </c>
      <c r="P411" s="62">
        <v>1496351586.2939999</v>
      </c>
      <c r="Q411" s="62">
        <v>1000000000</v>
      </c>
      <c r="R411" s="62" t="s">
        <v>1192</v>
      </c>
      <c r="S411" s="58" t="s">
        <v>102</v>
      </c>
      <c r="T411" s="58" t="s">
        <v>1292</v>
      </c>
      <c r="U411" s="58" t="s">
        <v>1601</v>
      </c>
      <c r="V411" s="58" t="s">
        <v>284</v>
      </c>
    </row>
    <row r="412" spans="1:22" s="56" customFormat="1" ht="15.95" customHeight="1" outlineLevel="3" x14ac:dyDescent="0.2">
      <c r="A412" s="58" t="s">
        <v>1277</v>
      </c>
      <c r="B412" s="58" t="s">
        <v>175</v>
      </c>
      <c r="C412" s="61" t="s">
        <v>262</v>
      </c>
      <c r="D412" s="59" t="s">
        <v>497</v>
      </c>
      <c r="E412" s="59" t="s">
        <v>498</v>
      </c>
      <c r="F412" s="60" t="s">
        <v>563</v>
      </c>
      <c r="G412" s="60" t="s">
        <v>828</v>
      </c>
      <c r="H412" s="61" t="s">
        <v>91</v>
      </c>
      <c r="I412" s="62">
        <v>5000000000</v>
      </c>
      <c r="J412" s="62">
        <v>36666300.000977799</v>
      </c>
      <c r="K412" s="62">
        <v>45250.915999999997</v>
      </c>
      <c r="L412" s="62" t="s">
        <v>85</v>
      </c>
      <c r="M412" s="62">
        <v>36666.300000000003</v>
      </c>
      <c r="N412" s="62">
        <v>7131541.8159999996</v>
      </c>
      <c r="O412" s="62" t="s">
        <v>85</v>
      </c>
      <c r="P412" s="62">
        <v>7481757.9309999999</v>
      </c>
      <c r="Q412" s="62">
        <v>5000000</v>
      </c>
      <c r="R412" s="62" t="s">
        <v>1192</v>
      </c>
      <c r="S412" s="58" t="s">
        <v>102</v>
      </c>
      <c r="T412" s="58" t="s">
        <v>246</v>
      </c>
      <c r="U412" s="58" t="s">
        <v>109</v>
      </c>
      <c r="V412" s="58" t="s">
        <v>284</v>
      </c>
    </row>
    <row r="413" spans="1:22" s="56" customFormat="1" ht="15.95" customHeight="1" outlineLevel="3" x14ac:dyDescent="0.2">
      <c r="A413" s="58" t="s">
        <v>1277</v>
      </c>
      <c r="B413" s="58" t="s">
        <v>175</v>
      </c>
      <c r="C413" s="61" t="s">
        <v>262</v>
      </c>
      <c r="D413" s="59" t="s">
        <v>176</v>
      </c>
      <c r="E413" s="59" t="s">
        <v>177</v>
      </c>
      <c r="F413" s="60" t="s">
        <v>564</v>
      </c>
      <c r="G413" s="60" t="s">
        <v>52</v>
      </c>
      <c r="H413" s="61" t="s">
        <v>91</v>
      </c>
      <c r="I413" s="62">
        <v>3839000000</v>
      </c>
      <c r="J413" s="62">
        <v>28152385.140750755</v>
      </c>
      <c r="K413" s="62">
        <v>2707904.4670000002</v>
      </c>
      <c r="L413" s="62" t="s">
        <v>85</v>
      </c>
      <c r="M413" s="62">
        <v>2194184.0129999998</v>
      </c>
      <c r="N413" s="62">
        <v>426765586.98199999</v>
      </c>
      <c r="O413" s="62" t="s">
        <v>85</v>
      </c>
      <c r="P413" s="62">
        <v>447723212.98900002</v>
      </c>
      <c r="Q413" s="62">
        <v>299209903</v>
      </c>
      <c r="R413" s="62" t="s">
        <v>268</v>
      </c>
      <c r="S413" s="58" t="s">
        <v>334</v>
      </c>
      <c r="T413" s="58" t="s">
        <v>246</v>
      </c>
      <c r="U413" s="58" t="s">
        <v>105</v>
      </c>
      <c r="V413" s="58" t="s">
        <v>284</v>
      </c>
    </row>
    <row r="414" spans="1:22" s="56" customFormat="1" ht="15.95" customHeight="1" outlineLevel="3" x14ac:dyDescent="0.2">
      <c r="A414" s="58" t="s">
        <v>1277</v>
      </c>
      <c r="B414" s="58" t="s">
        <v>175</v>
      </c>
      <c r="C414" s="61" t="s">
        <v>262</v>
      </c>
      <c r="D414" s="59" t="s">
        <v>178</v>
      </c>
      <c r="E414" s="59" t="s">
        <v>179</v>
      </c>
      <c r="F414" s="60" t="s">
        <v>565</v>
      </c>
      <c r="G414" s="60" t="s">
        <v>53</v>
      </c>
      <c r="H414" s="61" t="s">
        <v>91</v>
      </c>
      <c r="I414" s="62">
        <v>19455000000</v>
      </c>
      <c r="J414" s="62">
        <v>142668573.30380461</v>
      </c>
      <c r="K414" s="62">
        <v>3048930.2250000001</v>
      </c>
      <c r="L414" s="62" t="s">
        <v>85</v>
      </c>
      <c r="M414" s="62">
        <v>2470513.284</v>
      </c>
      <c r="N414" s="62">
        <v>480511226.67699999</v>
      </c>
      <c r="O414" s="62" t="s">
        <v>85</v>
      </c>
      <c r="P414" s="62">
        <v>504108196.27399999</v>
      </c>
      <c r="Q414" s="62">
        <v>336891544</v>
      </c>
      <c r="R414" s="62" t="s">
        <v>268</v>
      </c>
      <c r="S414" s="58" t="s">
        <v>334</v>
      </c>
      <c r="T414" s="58" t="s">
        <v>280</v>
      </c>
      <c r="U414" s="58" t="s">
        <v>98</v>
      </c>
      <c r="V414" s="58" t="s">
        <v>284</v>
      </c>
    </row>
    <row r="415" spans="1:22" s="56" customFormat="1" ht="15.95" customHeight="1" outlineLevel="3" x14ac:dyDescent="0.2">
      <c r="A415" s="58" t="s">
        <v>1277</v>
      </c>
      <c r="B415" s="58" t="s">
        <v>175</v>
      </c>
      <c r="C415" s="61" t="s">
        <v>262</v>
      </c>
      <c r="D415" s="59" t="s">
        <v>180</v>
      </c>
      <c r="E415" s="59" t="s">
        <v>181</v>
      </c>
      <c r="F415" s="60" t="s">
        <v>565</v>
      </c>
      <c r="G415" s="60" t="s">
        <v>54</v>
      </c>
      <c r="H415" s="61" t="s">
        <v>91</v>
      </c>
      <c r="I415" s="62">
        <v>3147796925</v>
      </c>
      <c r="J415" s="62">
        <v>23083613.278841082</v>
      </c>
      <c r="K415" s="62">
        <v>3150320.298</v>
      </c>
      <c r="L415" s="62" t="s">
        <v>85</v>
      </c>
      <c r="M415" s="62">
        <v>2552668.5</v>
      </c>
      <c r="N415" s="62">
        <v>496490296.19499999</v>
      </c>
      <c r="O415" s="62" t="s">
        <v>85</v>
      </c>
      <c r="P415" s="62">
        <v>520871966.745</v>
      </c>
      <c r="Q415" s="62">
        <v>348094640</v>
      </c>
      <c r="R415" s="62" t="s">
        <v>268</v>
      </c>
      <c r="S415" s="58" t="s">
        <v>334</v>
      </c>
      <c r="T415" s="58" t="s">
        <v>246</v>
      </c>
      <c r="U415" s="58" t="s">
        <v>105</v>
      </c>
      <c r="V415" s="58" t="s">
        <v>284</v>
      </c>
    </row>
    <row r="416" spans="1:22" s="56" customFormat="1" ht="15.95" customHeight="1" outlineLevel="3" x14ac:dyDescent="0.2">
      <c r="A416" s="58" t="s">
        <v>1277</v>
      </c>
      <c r="B416" s="58" t="s">
        <v>175</v>
      </c>
      <c r="C416" s="61" t="s">
        <v>262</v>
      </c>
      <c r="D416" s="59" t="s">
        <v>182</v>
      </c>
      <c r="E416" s="59" t="s">
        <v>183</v>
      </c>
      <c r="F416" s="60" t="s">
        <v>566</v>
      </c>
      <c r="G416" s="60" t="s">
        <v>1602</v>
      </c>
      <c r="H416" s="61" t="s">
        <v>91</v>
      </c>
      <c r="I416" s="62">
        <v>15492000000</v>
      </c>
      <c r="J416" s="62">
        <v>113606863.92302962</v>
      </c>
      <c r="K416" s="62">
        <v>51463899.045999996</v>
      </c>
      <c r="L416" s="62">
        <v>2263379.91</v>
      </c>
      <c r="M416" s="62">
        <v>39678723.034999996</v>
      </c>
      <c r="N416" s="62">
        <v>8110707504.7609997</v>
      </c>
      <c r="O416" s="62">
        <v>399699468.565</v>
      </c>
      <c r="P416" s="62">
        <v>8096442803.5100002</v>
      </c>
      <c r="Q416" s="62">
        <v>5410789067</v>
      </c>
      <c r="R416" s="62" t="s">
        <v>268</v>
      </c>
      <c r="S416" s="58" t="s">
        <v>334</v>
      </c>
      <c r="T416" s="58" t="s">
        <v>280</v>
      </c>
      <c r="U416" s="58" t="s">
        <v>98</v>
      </c>
      <c r="V416" s="58" t="s">
        <v>284</v>
      </c>
    </row>
    <row r="417" spans="1:22" s="56" customFormat="1" ht="15.95" customHeight="1" outlineLevel="3" x14ac:dyDescent="0.2">
      <c r="A417" s="58" t="s">
        <v>1277</v>
      </c>
      <c r="B417" s="58" t="s">
        <v>175</v>
      </c>
      <c r="C417" s="61" t="s">
        <v>262</v>
      </c>
      <c r="D417" s="59" t="s">
        <v>184</v>
      </c>
      <c r="E417" s="59" t="s">
        <v>185</v>
      </c>
      <c r="F417" s="60" t="s">
        <v>566</v>
      </c>
      <c r="G417" s="60" t="s">
        <v>792</v>
      </c>
      <c r="H417" s="61" t="s">
        <v>91</v>
      </c>
      <c r="I417" s="62">
        <v>11943000000</v>
      </c>
      <c r="J417" s="62">
        <v>87581124.18233557</v>
      </c>
      <c r="K417" s="62">
        <v>30125930.524999999</v>
      </c>
      <c r="L417" s="62">
        <v>4648958.7010000004</v>
      </c>
      <c r="M417" s="62">
        <v>20527327.809999999</v>
      </c>
      <c r="N417" s="62">
        <v>4747844903.4239998</v>
      </c>
      <c r="O417" s="62">
        <v>804735163.34899998</v>
      </c>
      <c r="P417" s="62">
        <v>4188600912.8119998</v>
      </c>
      <c r="Q417" s="62">
        <v>2799209057</v>
      </c>
      <c r="R417" s="62" t="s">
        <v>268</v>
      </c>
      <c r="S417" s="58" t="s">
        <v>334</v>
      </c>
      <c r="T417" s="58" t="s">
        <v>246</v>
      </c>
      <c r="U417" s="58" t="s">
        <v>40</v>
      </c>
      <c r="V417" s="58" t="s">
        <v>284</v>
      </c>
    </row>
    <row r="418" spans="1:22" s="56" customFormat="1" ht="15.95" customHeight="1" outlineLevel="3" x14ac:dyDescent="0.2">
      <c r="A418" s="58" t="s">
        <v>1277</v>
      </c>
      <c r="B418" s="58" t="s">
        <v>175</v>
      </c>
      <c r="C418" s="61" t="s">
        <v>262</v>
      </c>
      <c r="D418" s="59" t="s">
        <v>172</v>
      </c>
      <c r="E418" s="59" t="s">
        <v>173</v>
      </c>
      <c r="F418" s="60" t="s">
        <v>566</v>
      </c>
      <c r="G418" s="60" t="s">
        <v>769</v>
      </c>
      <c r="H418" s="61" t="s">
        <v>91</v>
      </c>
      <c r="I418" s="62">
        <v>11382000000</v>
      </c>
      <c r="J418" s="62">
        <v>83467165.322225854</v>
      </c>
      <c r="K418" s="62">
        <v>11174013.335999999</v>
      </c>
      <c r="L418" s="62" t="s">
        <v>85</v>
      </c>
      <c r="M418" s="62">
        <v>9054175.1840000004</v>
      </c>
      <c r="N418" s="62">
        <v>1761023853.6889999</v>
      </c>
      <c r="O418" s="62" t="s">
        <v>85</v>
      </c>
      <c r="P418" s="62">
        <v>1847504302.0680001</v>
      </c>
      <c r="Q418" s="62">
        <v>1234672599</v>
      </c>
      <c r="R418" s="62" t="s">
        <v>268</v>
      </c>
      <c r="S418" s="58" t="s">
        <v>334</v>
      </c>
      <c r="T418" s="58" t="s">
        <v>152</v>
      </c>
      <c r="U418" s="58" t="s">
        <v>111</v>
      </c>
      <c r="V418" s="58" t="s">
        <v>284</v>
      </c>
    </row>
    <row r="419" spans="1:22" s="56" customFormat="1" ht="15.95" customHeight="1" outlineLevel="3" x14ac:dyDescent="0.2">
      <c r="A419" s="58" t="s">
        <v>1277</v>
      </c>
      <c r="B419" s="58" t="s">
        <v>175</v>
      </c>
      <c r="C419" s="61" t="s">
        <v>262</v>
      </c>
      <c r="D419" s="59" t="s">
        <v>186</v>
      </c>
      <c r="E419" s="59" t="s">
        <v>187</v>
      </c>
      <c r="F419" s="60" t="s">
        <v>567</v>
      </c>
      <c r="G419" s="60" t="s">
        <v>1213</v>
      </c>
      <c r="H419" s="61" t="s">
        <v>91</v>
      </c>
      <c r="I419" s="62">
        <v>23300000000</v>
      </c>
      <c r="J419" s="62">
        <v>170864958.00455654</v>
      </c>
      <c r="K419" s="62">
        <v>79602378.248999998</v>
      </c>
      <c r="L419" s="62" t="s">
        <v>85</v>
      </c>
      <c r="M419" s="62">
        <v>64500896.501000002</v>
      </c>
      <c r="N419" s="62">
        <v>12545330195.124001</v>
      </c>
      <c r="O419" s="62" t="s">
        <v>85</v>
      </c>
      <c r="P419" s="62">
        <v>13161406904.169001</v>
      </c>
      <c r="Q419" s="62">
        <v>8795664752</v>
      </c>
      <c r="R419" s="62" t="s">
        <v>268</v>
      </c>
      <c r="S419" s="58" t="s">
        <v>334</v>
      </c>
      <c r="T419" s="58" t="s">
        <v>246</v>
      </c>
      <c r="U419" s="58" t="s">
        <v>105</v>
      </c>
      <c r="V419" s="58" t="s">
        <v>284</v>
      </c>
    </row>
    <row r="420" spans="1:22" s="56" customFormat="1" ht="15.95" customHeight="1" outlineLevel="3" x14ac:dyDescent="0.2">
      <c r="A420" s="58" t="s">
        <v>1277</v>
      </c>
      <c r="B420" s="58" t="s">
        <v>175</v>
      </c>
      <c r="C420" s="61" t="s">
        <v>262</v>
      </c>
      <c r="D420" s="59" t="s">
        <v>342</v>
      </c>
      <c r="E420" s="59" t="s">
        <v>377</v>
      </c>
      <c r="F420" s="60" t="s">
        <v>568</v>
      </c>
      <c r="G420" s="60" t="s">
        <v>55</v>
      </c>
      <c r="H420" s="61" t="s">
        <v>91</v>
      </c>
      <c r="I420" s="62">
        <v>14700000000</v>
      </c>
      <c r="J420" s="62">
        <v>107798922.00287473</v>
      </c>
      <c r="K420" s="62">
        <v>32998008.431000002</v>
      </c>
      <c r="L420" s="62" t="s">
        <v>85</v>
      </c>
      <c r="M420" s="62">
        <v>26737908.758000001</v>
      </c>
      <c r="N420" s="62">
        <v>5200484214.7639999</v>
      </c>
      <c r="O420" s="62" t="s">
        <v>85</v>
      </c>
      <c r="P420" s="62">
        <v>5455869856.3249998</v>
      </c>
      <c r="Q420" s="62">
        <v>3646114928</v>
      </c>
      <c r="R420" s="62" t="s">
        <v>268</v>
      </c>
      <c r="S420" s="58" t="s">
        <v>64</v>
      </c>
      <c r="T420" s="58" t="s">
        <v>9</v>
      </c>
      <c r="U420" s="58" t="s">
        <v>358</v>
      </c>
      <c r="V420" s="58" t="s">
        <v>284</v>
      </c>
    </row>
    <row r="421" spans="1:22" s="56" customFormat="1" ht="15.95" customHeight="1" outlineLevel="3" x14ac:dyDescent="0.2">
      <c r="A421" s="58" t="s">
        <v>1277</v>
      </c>
      <c r="B421" s="58" t="s">
        <v>175</v>
      </c>
      <c r="C421" s="61" t="s">
        <v>262</v>
      </c>
      <c r="D421" s="59" t="s">
        <v>56</v>
      </c>
      <c r="E421" s="59" t="s">
        <v>57</v>
      </c>
      <c r="F421" s="60" t="s">
        <v>569</v>
      </c>
      <c r="G421" s="60" t="s">
        <v>1155</v>
      </c>
      <c r="H421" s="61" t="s">
        <v>91</v>
      </c>
      <c r="I421" s="62">
        <v>4993000000</v>
      </c>
      <c r="J421" s="62">
        <v>36614967.180976428</v>
      </c>
      <c r="K421" s="62">
        <v>109067.59600000001</v>
      </c>
      <c r="L421" s="62" t="s">
        <v>85</v>
      </c>
      <c r="M421" s="62">
        <v>88376.225999999995</v>
      </c>
      <c r="N421" s="62">
        <v>17189046.839000002</v>
      </c>
      <c r="O421" s="62" t="s">
        <v>85</v>
      </c>
      <c r="P421" s="62">
        <v>18033167.420000002</v>
      </c>
      <c r="Q421" s="62">
        <v>12051424</v>
      </c>
      <c r="R421" s="62" t="s">
        <v>268</v>
      </c>
      <c r="S421" s="58" t="s">
        <v>334</v>
      </c>
      <c r="T421" s="58" t="s">
        <v>143</v>
      </c>
      <c r="U421" s="58" t="s">
        <v>374</v>
      </c>
      <c r="V421" s="58" t="s">
        <v>284</v>
      </c>
    </row>
    <row r="422" spans="1:22" s="56" customFormat="1" ht="15.95" customHeight="1" outlineLevel="3" x14ac:dyDescent="0.2">
      <c r="A422" s="58" t="s">
        <v>1277</v>
      </c>
      <c r="B422" s="58" t="s">
        <v>175</v>
      </c>
      <c r="C422" s="61" t="s">
        <v>262</v>
      </c>
      <c r="D422" s="59" t="s">
        <v>850</v>
      </c>
      <c r="E422" s="59" t="s">
        <v>851</v>
      </c>
      <c r="F422" s="60" t="s">
        <v>836</v>
      </c>
      <c r="G422" s="60" t="s">
        <v>852</v>
      </c>
      <c r="H422" s="61" t="s">
        <v>91</v>
      </c>
      <c r="I422" s="62">
        <v>6290000000</v>
      </c>
      <c r="J422" s="62">
        <v>46126205.401230067</v>
      </c>
      <c r="K422" s="62">
        <v>193937.90700000001</v>
      </c>
      <c r="L422" s="62" t="s">
        <v>85</v>
      </c>
      <c r="M422" s="62">
        <v>157145.66800000001</v>
      </c>
      <c r="N422" s="62">
        <v>30564602.960000001</v>
      </c>
      <c r="O422" s="62" t="s">
        <v>85</v>
      </c>
      <c r="P422" s="62">
        <v>32065571.026000001</v>
      </c>
      <c r="Q422" s="62">
        <v>21429169</v>
      </c>
      <c r="R422" s="62" t="s">
        <v>268</v>
      </c>
      <c r="S422" s="58" t="s">
        <v>334</v>
      </c>
      <c r="T422" s="58" t="s">
        <v>143</v>
      </c>
      <c r="U422" s="58" t="s">
        <v>635</v>
      </c>
      <c r="V422" s="58" t="s">
        <v>284</v>
      </c>
    </row>
    <row r="423" spans="1:22" s="56" customFormat="1" ht="15.95" customHeight="1" outlineLevel="3" x14ac:dyDescent="0.2">
      <c r="A423" s="58" t="s">
        <v>1277</v>
      </c>
      <c r="B423" s="58" t="s">
        <v>175</v>
      </c>
      <c r="C423" s="61" t="s">
        <v>262</v>
      </c>
      <c r="D423" s="59" t="s">
        <v>984</v>
      </c>
      <c r="E423" s="59" t="s">
        <v>985</v>
      </c>
      <c r="F423" s="60" t="s">
        <v>986</v>
      </c>
      <c r="G423" s="60" t="s">
        <v>987</v>
      </c>
      <c r="H423" s="61" t="s">
        <v>91</v>
      </c>
      <c r="I423" s="62">
        <v>2665000000</v>
      </c>
      <c r="J423" s="62">
        <v>19543137.900521167</v>
      </c>
      <c r="K423" s="62">
        <v>23781390.848000001</v>
      </c>
      <c r="L423" s="62">
        <v>454221.283</v>
      </c>
      <c r="M423" s="62">
        <v>18836286.524</v>
      </c>
      <c r="N423" s="62">
        <v>3747945818.3249998</v>
      </c>
      <c r="O423" s="62">
        <v>90191680.231999993</v>
      </c>
      <c r="P423" s="62">
        <v>3843543965.2989998</v>
      </c>
      <c r="Q423" s="62">
        <v>2568610212</v>
      </c>
      <c r="R423" s="62" t="s">
        <v>268</v>
      </c>
      <c r="S423" s="58" t="s">
        <v>334</v>
      </c>
      <c r="T423" s="58" t="s">
        <v>246</v>
      </c>
      <c r="U423" s="58" t="s">
        <v>40</v>
      </c>
      <c r="V423" s="58" t="s">
        <v>284</v>
      </c>
    </row>
    <row r="424" spans="1:22" s="184" customFormat="1" ht="15.95" customHeight="1" outlineLevel="2" x14ac:dyDescent="0.2">
      <c r="A424" s="179"/>
      <c r="B424" s="179" t="s">
        <v>83</v>
      </c>
      <c r="C424" s="180"/>
      <c r="D424" s="181"/>
      <c r="E424" s="181"/>
      <c r="F424" s="182"/>
      <c r="G424" s="182"/>
      <c r="H424" s="180"/>
      <c r="I424" s="183"/>
      <c r="J424" s="183">
        <f t="shared" ref="J424:P424" si="25">SUBTOTAL(9,J390:J423)</f>
        <v>1147536368.6688275</v>
      </c>
      <c r="K424" s="183">
        <f t="shared" si="25"/>
        <v>397891505.31000006</v>
      </c>
      <c r="L424" s="183">
        <f t="shared" si="25"/>
        <v>20556544.434</v>
      </c>
      <c r="M424" s="183">
        <f t="shared" si="25"/>
        <v>332132718.85800004</v>
      </c>
      <c r="N424" s="183">
        <f t="shared" si="25"/>
        <v>62707678159.016991</v>
      </c>
      <c r="O424" s="183">
        <f t="shared" si="25"/>
        <v>3654521815.3449998</v>
      </c>
      <c r="P424" s="183">
        <f t="shared" si="25"/>
        <v>67771675994.834976</v>
      </c>
      <c r="Q424" s="183"/>
      <c r="R424" s="183"/>
      <c r="S424" s="179"/>
      <c r="T424" s="179"/>
      <c r="U424" s="179"/>
      <c r="V424" s="179"/>
    </row>
    <row r="425" spans="1:22" s="56" customFormat="1" ht="15.95" customHeight="1" outlineLevel="3" x14ac:dyDescent="0.2">
      <c r="A425" s="58" t="s">
        <v>1277</v>
      </c>
      <c r="B425" s="58" t="s">
        <v>188</v>
      </c>
      <c r="C425" s="61" t="s">
        <v>263</v>
      </c>
      <c r="D425" s="59" t="s">
        <v>223</v>
      </c>
      <c r="E425" s="59" t="s">
        <v>224</v>
      </c>
      <c r="F425" s="60" t="s">
        <v>594</v>
      </c>
      <c r="G425" s="60" t="s">
        <v>170</v>
      </c>
      <c r="H425" s="61" t="s">
        <v>89</v>
      </c>
      <c r="I425" s="62">
        <v>2000000</v>
      </c>
      <c r="J425" s="62">
        <v>2000000</v>
      </c>
      <c r="K425" s="62">
        <v>2000000</v>
      </c>
      <c r="L425" s="62" t="s">
        <v>85</v>
      </c>
      <c r="M425" s="62">
        <v>2000000</v>
      </c>
      <c r="N425" s="62">
        <v>315199884</v>
      </c>
      <c r="O425" s="62" t="s">
        <v>85</v>
      </c>
      <c r="P425" s="62">
        <v>408099968.16000003</v>
      </c>
      <c r="Q425" s="62">
        <v>2000000</v>
      </c>
      <c r="R425" s="62" t="s">
        <v>268</v>
      </c>
      <c r="S425" s="58" t="s">
        <v>334</v>
      </c>
      <c r="T425" s="58" t="s">
        <v>247</v>
      </c>
      <c r="U425" s="58" t="s">
        <v>225</v>
      </c>
      <c r="V425" s="58" t="s">
        <v>284</v>
      </c>
    </row>
    <row r="426" spans="1:22" s="56" customFormat="1" ht="15.95" customHeight="1" outlineLevel="3" x14ac:dyDescent="0.2">
      <c r="A426" s="58" t="s">
        <v>1277</v>
      </c>
      <c r="B426" s="58" t="s">
        <v>188</v>
      </c>
      <c r="C426" s="61" t="s">
        <v>263</v>
      </c>
      <c r="D426" s="59" t="s">
        <v>75</v>
      </c>
      <c r="E426" s="59" t="s">
        <v>76</v>
      </c>
      <c r="F426" s="60" t="s">
        <v>595</v>
      </c>
      <c r="G426" s="60" t="s">
        <v>170</v>
      </c>
      <c r="H426" s="61" t="s">
        <v>89</v>
      </c>
      <c r="I426" s="62">
        <v>5000000</v>
      </c>
      <c r="J426" s="62">
        <v>5000000</v>
      </c>
      <c r="K426" s="62">
        <v>5000000</v>
      </c>
      <c r="L426" s="62" t="s">
        <v>85</v>
      </c>
      <c r="M426" s="62">
        <v>5000000</v>
      </c>
      <c r="N426" s="62">
        <v>787999710</v>
      </c>
      <c r="O426" s="62" t="s">
        <v>85</v>
      </c>
      <c r="P426" s="62">
        <v>1020249920.4</v>
      </c>
      <c r="Q426" s="62">
        <v>5000000</v>
      </c>
      <c r="R426" s="62" t="s">
        <v>268</v>
      </c>
      <c r="S426" s="58" t="s">
        <v>334</v>
      </c>
      <c r="T426" s="58" t="s">
        <v>1466</v>
      </c>
      <c r="U426" s="58" t="s">
        <v>623</v>
      </c>
      <c r="V426" s="58" t="s">
        <v>284</v>
      </c>
    </row>
    <row r="427" spans="1:22" s="56" customFormat="1" ht="15.95" customHeight="1" outlineLevel="3" x14ac:dyDescent="0.2">
      <c r="A427" s="58" t="s">
        <v>1277</v>
      </c>
      <c r="B427" s="58" t="s">
        <v>188</v>
      </c>
      <c r="C427" s="61" t="s">
        <v>262</v>
      </c>
      <c r="D427" s="59" t="s">
        <v>1384</v>
      </c>
      <c r="E427" s="59" t="s">
        <v>1304</v>
      </c>
      <c r="F427" s="60" t="s">
        <v>1385</v>
      </c>
      <c r="G427" s="60" t="s">
        <v>522</v>
      </c>
      <c r="H427" s="61" t="s">
        <v>89</v>
      </c>
      <c r="I427" s="62">
        <v>80000000</v>
      </c>
      <c r="J427" s="62">
        <v>80000000</v>
      </c>
      <c r="K427" s="62">
        <v>80</v>
      </c>
      <c r="L427" s="62" t="s">
        <v>85</v>
      </c>
      <c r="M427" s="62">
        <v>80</v>
      </c>
      <c r="N427" s="62">
        <v>12607.995000000001</v>
      </c>
      <c r="O427" s="62" t="s">
        <v>85</v>
      </c>
      <c r="P427" s="62">
        <v>16323.999</v>
      </c>
      <c r="Q427" s="62">
        <v>80</v>
      </c>
      <c r="R427" s="62" t="s">
        <v>1192</v>
      </c>
      <c r="S427" s="58" t="s">
        <v>102</v>
      </c>
      <c r="T427" s="58" t="s">
        <v>246</v>
      </c>
      <c r="U427" s="58" t="s">
        <v>93</v>
      </c>
      <c r="V427" s="58" t="s">
        <v>284</v>
      </c>
    </row>
    <row r="428" spans="1:22" s="56" customFormat="1" ht="15.95" customHeight="1" outlineLevel="3" x14ac:dyDescent="0.2">
      <c r="A428" s="58" t="s">
        <v>1277</v>
      </c>
      <c r="B428" s="58" t="s">
        <v>188</v>
      </c>
      <c r="C428" s="61" t="s">
        <v>262</v>
      </c>
      <c r="D428" s="59" t="s">
        <v>853</v>
      </c>
      <c r="E428" s="59" t="s">
        <v>854</v>
      </c>
      <c r="F428" s="60" t="s">
        <v>786</v>
      </c>
      <c r="G428" s="60" t="s">
        <v>777</v>
      </c>
      <c r="H428" s="61" t="s">
        <v>1156</v>
      </c>
      <c r="I428" s="62">
        <v>55425000000</v>
      </c>
      <c r="J428" s="62">
        <v>42635681.250081323</v>
      </c>
      <c r="K428" s="62">
        <v>30413126.373</v>
      </c>
      <c r="L428" s="62">
        <v>4675781.0290000001</v>
      </c>
      <c r="M428" s="62">
        <v>22097313.127</v>
      </c>
      <c r="N428" s="62">
        <v>4793106952.3760004</v>
      </c>
      <c r="O428" s="62">
        <v>819279067.19400001</v>
      </c>
      <c r="P428" s="62">
        <v>4508956391.7250004</v>
      </c>
      <c r="Q428" s="62">
        <v>28725788920</v>
      </c>
      <c r="R428" s="62" t="s">
        <v>268</v>
      </c>
      <c r="S428" s="58" t="s">
        <v>334</v>
      </c>
      <c r="T428" s="58" t="s">
        <v>143</v>
      </c>
      <c r="U428" s="58" t="s">
        <v>120</v>
      </c>
      <c r="V428" s="58" t="s">
        <v>284</v>
      </c>
    </row>
    <row r="429" spans="1:22" s="56" customFormat="1" ht="15.95" customHeight="1" outlineLevel="3" x14ac:dyDescent="0.2">
      <c r="A429" s="58" t="s">
        <v>1277</v>
      </c>
      <c r="B429" s="58" t="s">
        <v>188</v>
      </c>
      <c r="C429" s="61" t="s">
        <v>262</v>
      </c>
      <c r="D429" s="59" t="s">
        <v>904</v>
      </c>
      <c r="E429" s="59" t="s">
        <v>905</v>
      </c>
      <c r="F429" s="60" t="s">
        <v>906</v>
      </c>
      <c r="G429" s="60" t="s">
        <v>1692</v>
      </c>
      <c r="H429" s="61" t="s">
        <v>89</v>
      </c>
      <c r="I429" s="62">
        <v>93779000</v>
      </c>
      <c r="J429" s="62">
        <v>93779000</v>
      </c>
      <c r="K429" s="62">
        <v>93779000</v>
      </c>
      <c r="L429" s="62">
        <v>348091</v>
      </c>
      <c r="M429" s="62">
        <v>93430909</v>
      </c>
      <c r="N429" s="62">
        <v>14779564960.818001</v>
      </c>
      <c r="O429" s="62">
        <v>70444941.838</v>
      </c>
      <c r="P429" s="62">
        <v>19064575494.029999</v>
      </c>
      <c r="Q429" s="62">
        <v>93430909</v>
      </c>
      <c r="R429" s="62" t="s">
        <v>268</v>
      </c>
      <c r="S429" s="58" t="s">
        <v>334</v>
      </c>
      <c r="T429" s="58" t="s">
        <v>280</v>
      </c>
      <c r="U429" s="58" t="s">
        <v>98</v>
      </c>
      <c r="V429" s="58" t="s">
        <v>284</v>
      </c>
    </row>
    <row r="430" spans="1:22" s="56" customFormat="1" ht="15.95" customHeight="1" outlineLevel="3" x14ac:dyDescent="0.2">
      <c r="A430" s="58" t="s">
        <v>1277</v>
      </c>
      <c r="B430" s="58" t="s">
        <v>188</v>
      </c>
      <c r="C430" s="61" t="s">
        <v>262</v>
      </c>
      <c r="D430" s="59" t="s">
        <v>988</v>
      </c>
      <c r="E430" s="59" t="s">
        <v>989</v>
      </c>
      <c r="F430" s="60" t="s">
        <v>990</v>
      </c>
      <c r="G430" s="60" t="s">
        <v>1786</v>
      </c>
      <c r="H430" s="61" t="s">
        <v>89</v>
      </c>
      <c r="I430" s="62">
        <v>76283000</v>
      </c>
      <c r="J430" s="62">
        <v>76283000</v>
      </c>
      <c r="K430" s="62">
        <v>72525282.069999993</v>
      </c>
      <c r="L430" s="62">
        <v>486240.75</v>
      </c>
      <c r="M430" s="62">
        <v>72039041.319999993</v>
      </c>
      <c r="N430" s="62">
        <v>11429980247.766001</v>
      </c>
      <c r="O430" s="62">
        <v>77604075.226999998</v>
      </c>
      <c r="P430" s="62">
        <v>14699565234.483999</v>
      </c>
      <c r="Q430" s="62">
        <v>72039041.319999993</v>
      </c>
      <c r="R430" s="62" t="s">
        <v>268</v>
      </c>
      <c r="S430" s="58" t="s">
        <v>334</v>
      </c>
      <c r="T430" s="58" t="s">
        <v>1466</v>
      </c>
      <c r="U430" s="58" t="s">
        <v>991</v>
      </c>
      <c r="V430" s="58" t="s">
        <v>284</v>
      </c>
    </row>
    <row r="431" spans="1:22" s="184" customFormat="1" ht="15.95" customHeight="1" outlineLevel="2" x14ac:dyDescent="0.2">
      <c r="A431" s="179"/>
      <c r="B431" s="179" t="s">
        <v>1401</v>
      </c>
      <c r="C431" s="180"/>
      <c r="D431" s="181"/>
      <c r="E431" s="181"/>
      <c r="F431" s="182"/>
      <c r="G431" s="182"/>
      <c r="H431" s="180"/>
      <c r="I431" s="183"/>
      <c r="J431" s="183">
        <f t="shared" ref="J431:P431" si="26">SUBTOTAL(9,J425:J430)</f>
        <v>299697681.2500813</v>
      </c>
      <c r="K431" s="183">
        <f t="shared" si="26"/>
        <v>203717488.44299999</v>
      </c>
      <c r="L431" s="183">
        <f t="shared" si="26"/>
        <v>5510112.7790000001</v>
      </c>
      <c r="M431" s="183">
        <f t="shared" si="26"/>
        <v>194567343.447</v>
      </c>
      <c r="N431" s="183">
        <f t="shared" si="26"/>
        <v>32105864362.955002</v>
      </c>
      <c r="O431" s="183">
        <f t="shared" si="26"/>
        <v>967328084.25900006</v>
      </c>
      <c r="P431" s="183">
        <f t="shared" si="26"/>
        <v>39701463332.797997</v>
      </c>
      <c r="Q431" s="183"/>
      <c r="R431" s="183"/>
      <c r="S431" s="179"/>
      <c r="T431" s="179"/>
      <c r="U431" s="179"/>
      <c r="V431" s="179"/>
    </row>
    <row r="432" spans="1:22" s="56" customFormat="1" ht="15.95" customHeight="1" outlineLevel="3" x14ac:dyDescent="0.2">
      <c r="A432" s="58" t="s">
        <v>1277</v>
      </c>
      <c r="B432" s="58" t="s">
        <v>190</v>
      </c>
      <c r="C432" s="61" t="s">
        <v>262</v>
      </c>
      <c r="D432" s="59">
        <v>548</v>
      </c>
      <c r="E432" s="59" t="s">
        <v>1214</v>
      </c>
      <c r="F432" s="60" t="s">
        <v>1215</v>
      </c>
      <c r="G432" s="60" t="s">
        <v>170</v>
      </c>
      <c r="H432" s="61" t="s">
        <v>189</v>
      </c>
      <c r="I432" s="62">
        <v>9000000</v>
      </c>
      <c r="J432" s="62">
        <v>29321691.535805043</v>
      </c>
      <c r="K432" s="62">
        <v>5023713.8810000001</v>
      </c>
      <c r="L432" s="62" t="s">
        <v>85</v>
      </c>
      <c r="M432" s="62">
        <v>4928784.7719999999</v>
      </c>
      <c r="N432" s="62">
        <v>791737016.20500004</v>
      </c>
      <c r="O432" s="62" t="s">
        <v>85</v>
      </c>
      <c r="P432" s="62">
        <v>1005718454.3150001</v>
      </c>
      <c r="Q432" s="62">
        <v>1512841.1980000001</v>
      </c>
      <c r="R432" s="62" t="s">
        <v>268</v>
      </c>
      <c r="S432" s="58" t="s">
        <v>334</v>
      </c>
      <c r="T432" s="58" t="s">
        <v>246</v>
      </c>
      <c r="U432" s="58" t="s">
        <v>105</v>
      </c>
      <c r="V432" s="58" t="s">
        <v>284</v>
      </c>
    </row>
    <row r="433" spans="1:22" s="56" customFormat="1" ht="15.95" customHeight="1" outlineLevel="3" x14ac:dyDescent="0.2">
      <c r="A433" s="58" t="s">
        <v>1277</v>
      </c>
      <c r="B433" s="58" t="s">
        <v>190</v>
      </c>
      <c r="C433" s="61" t="s">
        <v>262</v>
      </c>
      <c r="D433" s="59">
        <v>693</v>
      </c>
      <c r="E433" s="59" t="s">
        <v>191</v>
      </c>
      <c r="F433" s="60" t="s">
        <v>570</v>
      </c>
      <c r="G433" s="60" t="s">
        <v>59</v>
      </c>
      <c r="H433" s="61" t="s">
        <v>189</v>
      </c>
      <c r="I433" s="62">
        <v>10000000</v>
      </c>
      <c r="J433" s="62">
        <v>32579657.262005605</v>
      </c>
      <c r="K433" s="62">
        <v>8467688.5170000009</v>
      </c>
      <c r="L433" s="62" t="s">
        <v>85</v>
      </c>
      <c r="M433" s="62">
        <v>8307681.3710000003</v>
      </c>
      <c r="N433" s="62">
        <v>1334507219.148</v>
      </c>
      <c r="O433" s="62" t="s">
        <v>85</v>
      </c>
      <c r="P433" s="62">
        <v>1695182251.4849999</v>
      </c>
      <c r="Q433" s="62">
        <v>2549959.7200000002</v>
      </c>
      <c r="R433" s="62" t="s">
        <v>268</v>
      </c>
      <c r="S433" s="58" t="s">
        <v>334</v>
      </c>
      <c r="T433" s="58" t="s">
        <v>280</v>
      </c>
      <c r="U433" s="58" t="s">
        <v>98</v>
      </c>
      <c r="V433" s="58" t="s">
        <v>284</v>
      </c>
    </row>
    <row r="434" spans="1:22" s="56" customFormat="1" ht="15.95" customHeight="1" outlineLevel="3" x14ac:dyDescent="0.2">
      <c r="A434" s="58" t="s">
        <v>1277</v>
      </c>
      <c r="B434" s="58" t="s">
        <v>190</v>
      </c>
      <c r="C434" s="61" t="s">
        <v>262</v>
      </c>
      <c r="D434" s="59">
        <v>795</v>
      </c>
      <c r="E434" s="59" t="s">
        <v>192</v>
      </c>
      <c r="F434" s="60" t="s">
        <v>571</v>
      </c>
      <c r="G434" s="60" t="s">
        <v>1307</v>
      </c>
      <c r="H434" s="61" t="s">
        <v>189</v>
      </c>
      <c r="I434" s="62">
        <v>14300000</v>
      </c>
      <c r="J434" s="62">
        <v>46588909.884668015</v>
      </c>
      <c r="K434" s="62">
        <v>15555861.161</v>
      </c>
      <c r="L434" s="62">
        <v>106155.128</v>
      </c>
      <c r="M434" s="62">
        <v>15156323.085999999</v>
      </c>
      <c r="N434" s="62">
        <v>2451602816.7210002</v>
      </c>
      <c r="O434" s="62">
        <v>19453915</v>
      </c>
      <c r="P434" s="62">
        <v>3092647484.3990002</v>
      </c>
      <c r="Q434" s="62">
        <v>4652081.8080000002</v>
      </c>
      <c r="R434" s="62" t="s">
        <v>268</v>
      </c>
      <c r="S434" s="58" t="s">
        <v>100</v>
      </c>
      <c r="T434" s="58" t="s">
        <v>96</v>
      </c>
      <c r="U434" s="58" t="s">
        <v>99</v>
      </c>
      <c r="V434" s="58" t="s">
        <v>284</v>
      </c>
    </row>
    <row r="435" spans="1:22" s="56" customFormat="1" ht="15.95" customHeight="1" outlineLevel="3" x14ac:dyDescent="0.2">
      <c r="A435" s="58" t="s">
        <v>1277</v>
      </c>
      <c r="B435" s="58" t="s">
        <v>190</v>
      </c>
      <c r="C435" s="61" t="s">
        <v>262</v>
      </c>
      <c r="D435" s="59" t="s">
        <v>1180</v>
      </c>
      <c r="E435" s="59" t="s">
        <v>1181</v>
      </c>
      <c r="F435" s="60" t="s">
        <v>1182</v>
      </c>
      <c r="G435" s="60" t="s">
        <v>670</v>
      </c>
      <c r="H435" s="61" t="s">
        <v>189</v>
      </c>
      <c r="I435" s="62">
        <v>4500000</v>
      </c>
      <c r="J435" s="62">
        <v>14660845.767902521</v>
      </c>
      <c r="K435" s="62">
        <v>5723359.5010000002</v>
      </c>
      <c r="L435" s="62" t="s">
        <v>85</v>
      </c>
      <c r="M435" s="62">
        <v>5615209.7479999997</v>
      </c>
      <c r="N435" s="62">
        <v>902001125.33399999</v>
      </c>
      <c r="O435" s="62" t="s">
        <v>85</v>
      </c>
      <c r="P435" s="62">
        <v>1145783459.651</v>
      </c>
      <c r="Q435" s="62">
        <v>1723532.48</v>
      </c>
      <c r="R435" s="62" t="s">
        <v>268</v>
      </c>
      <c r="S435" s="58" t="s">
        <v>334</v>
      </c>
      <c r="T435" s="58" t="s">
        <v>246</v>
      </c>
      <c r="U435" s="58" t="s">
        <v>109</v>
      </c>
      <c r="V435" s="58" t="s">
        <v>284</v>
      </c>
    </row>
    <row r="436" spans="1:22" s="184" customFormat="1" ht="15.95" customHeight="1" outlineLevel="2" x14ac:dyDescent="0.2">
      <c r="A436" s="179"/>
      <c r="B436" s="179" t="s">
        <v>1402</v>
      </c>
      <c r="C436" s="180"/>
      <c r="D436" s="181"/>
      <c r="E436" s="181"/>
      <c r="F436" s="182"/>
      <c r="G436" s="182"/>
      <c r="H436" s="180"/>
      <c r="I436" s="183"/>
      <c r="J436" s="183">
        <f t="shared" ref="J436:P436" si="27">SUBTOTAL(9,J432:J435)</f>
        <v>123151104.45038119</v>
      </c>
      <c r="K436" s="183">
        <f t="shared" si="27"/>
        <v>34770623.060000002</v>
      </c>
      <c r="L436" s="183">
        <f t="shared" si="27"/>
        <v>106155.128</v>
      </c>
      <c r="M436" s="183">
        <f t="shared" si="27"/>
        <v>34007998.976999998</v>
      </c>
      <c r="N436" s="183">
        <f t="shared" si="27"/>
        <v>5479848177.408</v>
      </c>
      <c r="O436" s="183">
        <f t="shared" si="27"/>
        <v>19453915</v>
      </c>
      <c r="P436" s="183">
        <f t="shared" si="27"/>
        <v>6939331649.8500004</v>
      </c>
      <c r="Q436" s="183"/>
      <c r="R436" s="183"/>
      <c r="S436" s="179"/>
      <c r="T436" s="179"/>
      <c r="U436" s="179"/>
      <c r="V436" s="179"/>
    </row>
    <row r="437" spans="1:22" s="56" customFormat="1" ht="15.95" customHeight="1" outlineLevel="3" x14ac:dyDescent="0.2">
      <c r="A437" s="58" t="s">
        <v>1277</v>
      </c>
      <c r="B437" s="58" t="s">
        <v>227</v>
      </c>
      <c r="C437" s="61" t="s">
        <v>263</v>
      </c>
      <c r="D437" s="59" t="s">
        <v>378</v>
      </c>
      <c r="E437" s="59" t="s">
        <v>379</v>
      </c>
      <c r="F437" s="60" t="s">
        <v>550</v>
      </c>
      <c r="G437" s="60" t="s">
        <v>170</v>
      </c>
      <c r="H437" s="61" t="s">
        <v>226</v>
      </c>
      <c r="I437" s="62">
        <v>75000000</v>
      </c>
      <c r="J437" s="62">
        <v>7549031.2523965342</v>
      </c>
      <c r="K437" s="62">
        <v>6999930.1040000003</v>
      </c>
      <c r="L437" s="62" t="s">
        <v>85</v>
      </c>
      <c r="M437" s="62">
        <v>6031535.3269999996</v>
      </c>
      <c r="N437" s="62">
        <v>1103188578.4260001</v>
      </c>
      <c r="O437" s="62" t="s">
        <v>85</v>
      </c>
      <c r="P437" s="62">
        <v>1230734687.4890001</v>
      </c>
      <c r="Q437" s="62">
        <v>59923602.700000003</v>
      </c>
      <c r="R437" s="62" t="s">
        <v>268</v>
      </c>
      <c r="S437" s="58" t="s">
        <v>334</v>
      </c>
      <c r="T437" s="58" t="s">
        <v>96</v>
      </c>
      <c r="U437" s="58" t="s">
        <v>358</v>
      </c>
      <c r="V437" s="58" t="s">
        <v>284</v>
      </c>
    </row>
    <row r="438" spans="1:22" s="184" customFormat="1" ht="15.95" customHeight="1" outlineLevel="2" x14ac:dyDescent="0.2">
      <c r="A438" s="179"/>
      <c r="B438" s="179" t="s">
        <v>1403</v>
      </c>
      <c r="C438" s="180"/>
      <c r="D438" s="181"/>
      <c r="E438" s="181"/>
      <c r="F438" s="182"/>
      <c r="G438" s="182"/>
      <c r="H438" s="180"/>
      <c r="I438" s="183"/>
      <c r="J438" s="183">
        <f t="shared" ref="J438:P438" si="28">SUBTOTAL(9,J437:J437)</f>
        <v>7549031.2523965342</v>
      </c>
      <c r="K438" s="183">
        <f t="shared" si="28"/>
        <v>6999930.1040000003</v>
      </c>
      <c r="L438" s="183">
        <f t="shared" si="28"/>
        <v>0</v>
      </c>
      <c r="M438" s="183">
        <f t="shared" si="28"/>
        <v>6031535.3269999996</v>
      </c>
      <c r="N438" s="183">
        <f t="shared" si="28"/>
        <v>1103188578.4260001</v>
      </c>
      <c r="O438" s="183">
        <f t="shared" si="28"/>
        <v>0</v>
      </c>
      <c r="P438" s="183">
        <f t="shared" si="28"/>
        <v>1230734687.4890001</v>
      </c>
      <c r="Q438" s="183"/>
      <c r="R438" s="183"/>
      <c r="S438" s="179"/>
      <c r="T438" s="179"/>
      <c r="U438" s="179"/>
      <c r="V438" s="179"/>
    </row>
    <row r="439" spans="1:22" s="56" customFormat="1" ht="15.95" customHeight="1" outlineLevel="3" x14ac:dyDescent="0.2">
      <c r="A439" s="58" t="s">
        <v>1277</v>
      </c>
      <c r="B439" s="58" t="s">
        <v>241</v>
      </c>
      <c r="C439" s="61" t="s">
        <v>263</v>
      </c>
      <c r="D439" s="59" t="s">
        <v>228</v>
      </c>
      <c r="E439" s="59" t="s">
        <v>229</v>
      </c>
      <c r="F439" s="60" t="s">
        <v>596</v>
      </c>
      <c r="G439" s="60" t="s">
        <v>1307</v>
      </c>
      <c r="H439" s="61" t="s">
        <v>89</v>
      </c>
      <c r="I439" s="62">
        <v>27500000</v>
      </c>
      <c r="J439" s="62">
        <v>27500000</v>
      </c>
      <c r="K439" s="62">
        <v>9596360</v>
      </c>
      <c r="L439" s="62">
        <v>749000</v>
      </c>
      <c r="M439" s="62">
        <v>8847360</v>
      </c>
      <c r="N439" s="62">
        <v>1512385779.411</v>
      </c>
      <c r="O439" s="62">
        <v>141184003.618</v>
      </c>
      <c r="P439" s="62">
        <v>1805303667.1500001</v>
      </c>
      <c r="Q439" s="62">
        <v>8847360</v>
      </c>
      <c r="R439" s="62" t="s">
        <v>268</v>
      </c>
      <c r="S439" s="58" t="s">
        <v>334</v>
      </c>
      <c r="T439" s="58" t="s">
        <v>94</v>
      </c>
      <c r="U439" s="58" t="s">
        <v>230</v>
      </c>
      <c r="V439" s="58" t="s">
        <v>284</v>
      </c>
    </row>
    <row r="440" spans="1:22" s="56" customFormat="1" ht="15.95" customHeight="1" outlineLevel="3" x14ac:dyDescent="0.2">
      <c r="A440" s="58" t="s">
        <v>1277</v>
      </c>
      <c r="B440" s="58" t="s">
        <v>241</v>
      </c>
      <c r="C440" s="61" t="s">
        <v>263</v>
      </c>
      <c r="D440" s="59" t="s">
        <v>242</v>
      </c>
      <c r="E440" s="59" t="s">
        <v>243</v>
      </c>
      <c r="F440" s="60" t="s">
        <v>596</v>
      </c>
      <c r="G440" s="60" t="s">
        <v>59</v>
      </c>
      <c r="H440" s="61" t="s">
        <v>89</v>
      </c>
      <c r="I440" s="62">
        <v>17500000</v>
      </c>
      <c r="J440" s="62">
        <v>17500000</v>
      </c>
      <c r="K440" s="62">
        <v>11027000</v>
      </c>
      <c r="L440" s="62" t="s">
        <v>85</v>
      </c>
      <c r="M440" s="62">
        <v>11027000</v>
      </c>
      <c r="N440" s="62">
        <v>1737854560.434</v>
      </c>
      <c r="O440" s="62" t="s">
        <v>85</v>
      </c>
      <c r="P440" s="62">
        <v>2250059174.4499998</v>
      </c>
      <c r="Q440" s="62">
        <v>11027000</v>
      </c>
      <c r="R440" s="62" t="s">
        <v>268</v>
      </c>
      <c r="S440" s="58" t="s">
        <v>334</v>
      </c>
      <c r="T440" s="58" t="s">
        <v>280</v>
      </c>
      <c r="U440" s="58" t="s">
        <v>455</v>
      </c>
      <c r="V440" s="58" t="s">
        <v>284</v>
      </c>
    </row>
    <row r="441" spans="1:22" s="184" customFormat="1" ht="15.95" customHeight="1" outlineLevel="2" x14ac:dyDescent="0.2">
      <c r="A441" s="179"/>
      <c r="B441" s="179" t="s">
        <v>1404</v>
      </c>
      <c r="C441" s="180"/>
      <c r="D441" s="181"/>
      <c r="E441" s="181"/>
      <c r="F441" s="182"/>
      <c r="G441" s="182"/>
      <c r="H441" s="180"/>
      <c r="I441" s="183"/>
      <c r="J441" s="183">
        <f t="shared" ref="J441:P441" si="29">SUBTOTAL(9,J439:J440)</f>
        <v>45000000</v>
      </c>
      <c r="K441" s="183">
        <f t="shared" si="29"/>
        <v>20623360</v>
      </c>
      <c r="L441" s="183">
        <f t="shared" si="29"/>
        <v>749000</v>
      </c>
      <c r="M441" s="183">
        <f t="shared" si="29"/>
        <v>19874360</v>
      </c>
      <c r="N441" s="183">
        <f t="shared" si="29"/>
        <v>3250240339.8450003</v>
      </c>
      <c r="O441" s="183">
        <f t="shared" si="29"/>
        <v>141184003.618</v>
      </c>
      <c r="P441" s="183">
        <f t="shared" si="29"/>
        <v>4055362841.5999999</v>
      </c>
      <c r="Q441" s="183"/>
      <c r="R441" s="183"/>
      <c r="S441" s="179"/>
      <c r="T441" s="179"/>
      <c r="U441" s="179"/>
      <c r="V441" s="179"/>
    </row>
    <row r="442" spans="1:22" s="56" customFormat="1" ht="15.95" customHeight="1" outlineLevel="3" x14ac:dyDescent="0.2">
      <c r="A442" s="58" t="s">
        <v>1277</v>
      </c>
      <c r="B442" s="58" t="s">
        <v>193</v>
      </c>
      <c r="C442" s="61" t="s">
        <v>262</v>
      </c>
      <c r="D442" s="59" t="s">
        <v>194</v>
      </c>
      <c r="E442" s="59" t="s">
        <v>195</v>
      </c>
      <c r="F442" s="60" t="s">
        <v>597</v>
      </c>
      <c r="G442" s="60" t="s">
        <v>170</v>
      </c>
      <c r="H442" s="61" t="s">
        <v>89</v>
      </c>
      <c r="I442" s="62">
        <v>5250000</v>
      </c>
      <c r="J442" s="62">
        <v>5250000</v>
      </c>
      <c r="K442" s="62">
        <v>37045</v>
      </c>
      <c r="L442" s="62" t="s">
        <v>85</v>
      </c>
      <c r="M442" s="62">
        <v>37045</v>
      </c>
      <c r="N442" s="62">
        <v>5838289.8509999998</v>
      </c>
      <c r="O442" s="62" t="s">
        <v>85</v>
      </c>
      <c r="P442" s="62">
        <v>7559031.6600000001</v>
      </c>
      <c r="Q442" s="62">
        <v>37045</v>
      </c>
      <c r="R442" s="62" t="s">
        <v>268</v>
      </c>
      <c r="S442" s="58" t="s">
        <v>334</v>
      </c>
      <c r="T442" s="58" t="s">
        <v>96</v>
      </c>
      <c r="U442" s="58" t="s">
        <v>111</v>
      </c>
      <c r="V442" s="58" t="s">
        <v>279</v>
      </c>
    </row>
    <row r="443" spans="1:22" s="56" customFormat="1" ht="15.95" customHeight="1" outlineLevel="3" x14ac:dyDescent="0.2">
      <c r="A443" s="58" t="s">
        <v>1277</v>
      </c>
      <c r="B443" s="58" t="s">
        <v>193</v>
      </c>
      <c r="C443" s="61" t="s">
        <v>262</v>
      </c>
      <c r="D443" s="59" t="s">
        <v>992</v>
      </c>
      <c r="E443" s="59" t="s">
        <v>993</v>
      </c>
      <c r="F443" s="60" t="s">
        <v>994</v>
      </c>
      <c r="G443" s="60" t="s">
        <v>995</v>
      </c>
      <c r="H443" s="61" t="s">
        <v>89</v>
      </c>
      <c r="I443" s="62">
        <v>50000000</v>
      </c>
      <c r="J443" s="62">
        <v>50000000</v>
      </c>
      <c r="K443" s="62">
        <v>50000000</v>
      </c>
      <c r="L443" s="62" t="s">
        <v>85</v>
      </c>
      <c r="M443" s="62">
        <v>50000000</v>
      </c>
      <c r="N443" s="62">
        <v>7879997100</v>
      </c>
      <c r="O443" s="62" t="s">
        <v>85</v>
      </c>
      <c r="P443" s="62">
        <v>10202499204</v>
      </c>
      <c r="Q443" s="62">
        <v>50000000</v>
      </c>
      <c r="R443" s="62" t="s">
        <v>1192</v>
      </c>
      <c r="S443" s="58" t="s">
        <v>102</v>
      </c>
      <c r="T443" s="58" t="s">
        <v>1332</v>
      </c>
      <c r="U443" s="58" t="s">
        <v>50</v>
      </c>
      <c r="V443" s="58" t="s">
        <v>279</v>
      </c>
    </row>
    <row r="444" spans="1:22" s="56" customFormat="1" ht="15.95" customHeight="1" outlineLevel="3" x14ac:dyDescent="0.2">
      <c r="A444" s="58" t="s">
        <v>1277</v>
      </c>
      <c r="B444" s="58" t="s">
        <v>193</v>
      </c>
      <c r="C444" s="61" t="s">
        <v>262</v>
      </c>
      <c r="D444" s="59" t="s">
        <v>196</v>
      </c>
      <c r="E444" s="59" t="s">
        <v>197</v>
      </c>
      <c r="F444" s="60" t="s">
        <v>598</v>
      </c>
      <c r="G444" s="60" t="s">
        <v>833</v>
      </c>
      <c r="H444" s="61" t="s">
        <v>89</v>
      </c>
      <c r="I444" s="62">
        <v>30000000</v>
      </c>
      <c r="J444" s="62">
        <v>30000000</v>
      </c>
      <c r="K444" s="62">
        <v>372707.23</v>
      </c>
      <c r="L444" s="62" t="s">
        <v>85</v>
      </c>
      <c r="M444" s="62">
        <v>372707.23</v>
      </c>
      <c r="N444" s="62">
        <v>58738637.831</v>
      </c>
      <c r="O444" s="62" t="s">
        <v>85</v>
      </c>
      <c r="P444" s="62">
        <v>76050904.348000005</v>
      </c>
      <c r="Q444" s="62">
        <v>372707.23</v>
      </c>
      <c r="R444" s="62" t="s">
        <v>268</v>
      </c>
      <c r="S444" s="58" t="s">
        <v>334</v>
      </c>
      <c r="T444" s="58" t="s">
        <v>246</v>
      </c>
      <c r="U444" s="58" t="s">
        <v>109</v>
      </c>
      <c r="V444" s="58" t="s">
        <v>279</v>
      </c>
    </row>
    <row r="445" spans="1:22" s="56" customFormat="1" ht="15.95" customHeight="1" outlineLevel="3" x14ac:dyDescent="0.2">
      <c r="A445" s="58" t="s">
        <v>1277</v>
      </c>
      <c r="B445" s="58" t="s">
        <v>193</v>
      </c>
      <c r="C445" s="61" t="s">
        <v>262</v>
      </c>
      <c r="D445" s="59" t="s">
        <v>1603</v>
      </c>
      <c r="E445" s="59" t="s">
        <v>1604</v>
      </c>
      <c r="F445" s="60" t="s">
        <v>1605</v>
      </c>
      <c r="G445" s="60" t="s">
        <v>670</v>
      </c>
      <c r="H445" s="61" t="s">
        <v>89</v>
      </c>
      <c r="I445" s="62">
        <v>50000000</v>
      </c>
      <c r="J445" s="62">
        <v>50000000</v>
      </c>
      <c r="K445" s="62">
        <v>50000000</v>
      </c>
      <c r="L445" s="62">
        <v>50000000</v>
      </c>
      <c r="M445" s="62" t="s">
        <v>85</v>
      </c>
      <c r="N445" s="62">
        <v>7879997100</v>
      </c>
      <c r="O445" s="62">
        <v>9558595882.4899998</v>
      </c>
      <c r="P445" s="62" t="s">
        <v>85</v>
      </c>
      <c r="Q445" s="62" t="s">
        <v>85</v>
      </c>
      <c r="R445" s="62" t="s">
        <v>1192</v>
      </c>
      <c r="S445" s="58" t="s">
        <v>102</v>
      </c>
      <c r="T445" s="58" t="s">
        <v>102</v>
      </c>
      <c r="U445" s="58" t="s">
        <v>193</v>
      </c>
      <c r="V445" s="58" t="s">
        <v>279</v>
      </c>
    </row>
    <row r="446" spans="1:22" s="56" customFormat="1" ht="15.95" customHeight="1" outlineLevel="3" x14ac:dyDescent="0.2">
      <c r="A446" s="58" t="s">
        <v>1277</v>
      </c>
      <c r="B446" s="58" t="s">
        <v>193</v>
      </c>
      <c r="C446" s="61" t="s">
        <v>262</v>
      </c>
      <c r="D446" s="59" t="s">
        <v>1787</v>
      </c>
      <c r="E446" s="59" t="s">
        <v>1788</v>
      </c>
      <c r="F446" s="60" t="s">
        <v>1503</v>
      </c>
      <c r="G446" s="60" t="s">
        <v>1586</v>
      </c>
      <c r="H446" s="61" t="s">
        <v>89</v>
      </c>
      <c r="I446" s="62">
        <v>72000000</v>
      </c>
      <c r="J446" s="62">
        <v>72000000</v>
      </c>
      <c r="K446" s="62" t="s">
        <v>85</v>
      </c>
      <c r="L446" s="62" t="s">
        <v>85</v>
      </c>
      <c r="M446" s="62">
        <v>72000000</v>
      </c>
      <c r="N446" s="62" t="s">
        <v>85</v>
      </c>
      <c r="O446" s="62" t="s">
        <v>85</v>
      </c>
      <c r="P446" s="62">
        <v>14691598853.76</v>
      </c>
      <c r="Q446" s="62">
        <v>72000000</v>
      </c>
      <c r="R446" s="62" t="s">
        <v>268</v>
      </c>
      <c r="S446" s="58" t="s">
        <v>334</v>
      </c>
      <c r="T446" s="58" t="s">
        <v>246</v>
      </c>
      <c r="U446" s="58" t="s">
        <v>109</v>
      </c>
      <c r="V446" s="58" t="s">
        <v>279</v>
      </c>
    </row>
    <row r="447" spans="1:22" s="56" customFormat="1" ht="15.95" customHeight="1" outlineLevel="3" x14ac:dyDescent="0.2">
      <c r="A447" s="58" t="s">
        <v>1277</v>
      </c>
      <c r="B447" s="58" t="s">
        <v>193</v>
      </c>
      <c r="C447" s="61" t="s">
        <v>262</v>
      </c>
      <c r="D447" s="59" t="s">
        <v>456</v>
      </c>
      <c r="E447" s="59" t="s">
        <v>341</v>
      </c>
      <c r="F447" s="60" t="s">
        <v>599</v>
      </c>
      <c r="G447" s="60" t="s">
        <v>522</v>
      </c>
      <c r="H447" s="61" t="s">
        <v>89</v>
      </c>
      <c r="I447" s="62">
        <v>50000000</v>
      </c>
      <c r="J447" s="62">
        <v>50000000</v>
      </c>
      <c r="K447" s="62">
        <v>5217269</v>
      </c>
      <c r="L447" s="62" t="s">
        <v>85</v>
      </c>
      <c r="M447" s="62">
        <v>5217269</v>
      </c>
      <c r="N447" s="62">
        <v>822241291.79799998</v>
      </c>
      <c r="O447" s="62" t="s">
        <v>85</v>
      </c>
      <c r="P447" s="62">
        <v>1064583656.391</v>
      </c>
      <c r="Q447" s="62">
        <v>5217269</v>
      </c>
      <c r="R447" s="62" t="s">
        <v>268</v>
      </c>
      <c r="S447" s="58" t="s">
        <v>334</v>
      </c>
      <c r="T447" s="58" t="s">
        <v>246</v>
      </c>
      <c r="U447" s="58" t="s">
        <v>109</v>
      </c>
      <c r="V447" s="58" t="s">
        <v>279</v>
      </c>
    </row>
    <row r="448" spans="1:22" s="56" customFormat="1" ht="15.95" customHeight="1" outlineLevel="3" x14ac:dyDescent="0.2">
      <c r="A448" s="58" t="s">
        <v>1277</v>
      </c>
      <c r="B448" s="58" t="s">
        <v>193</v>
      </c>
      <c r="C448" s="61" t="s">
        <v>262</v>
      </c>
      <c r="D448" s="59" t="s">
        <v>1606</v>
      </c>
      <c r="E448" s="59" t="s">
        <v>1607</v>
      </c>
      <c r="F448" s="60" t="s">
        <v>1608</v>
      </c>
      <c r="G448" s="60" t="s">
        <v>1609</v>
      </c>
      <c r="H448" s="61" t="s">
        <v>89</v>
      </c>
      <c r="I448" s="62">
        <v>15000000</v>
      </c>
      <c r="J448" s="62">
        <v>15000000</v>
      </c>
      <c r="K448" s="62">
        <v>5056046.33</v>
      </c>
      <c r="L448" s="62" t="s">
        <v>85</v>
      </c>
      <c r="M448" s="62">
        <v>5056046.33</v>
      </c>
      <c r="N448" s="62">
        <v>796832608.35699999</v>
      </c>
      <c r="O448" s="62" t="s">
        <v>85</v>
      </c>
      <c r="P448" s="62">
        <v>1031686173.1440001</v>
      </c>
      <c r="Q448" s="62">
        <v>5056046.33</v>
      </c>
      <c r="R448" s="62" t="s">
        <v>268</v>
      </c>
      <c r="S448" s="58" t="s">
        <v>334</v>
      </c>
      <c r="T448" s="58" t="s">
        <v>280</v>
      </c>
      <c r="U448" s="58" t="s">
        <v>130</v>
      </c>
      <c r="V448" s="58" t="s">
        <v>279</v>
      </c>
    </row>
    <row r="449" spans="1:22" s="56" customFormat="1" ht="15.95" customHeight="1" outlineLevel="3" x14ac:dyDescent="0.2">
      <c r="A449" s="58" t="s">
        <v>1277</v>
      </c>
      <c r="B449" s="58" t="s">
        <v>193</v>
      </c>
      <c r="C449" s="61" t="s">
        <v>262</v>
      </c>
      <c r="D449" s="59" t="s">
        <v>199</v>
      </c>
      <c r="E449" s="59" t="s">
        <v>200</v>
      </c>
      <c r="F449" s="60" t="s">
        <v>600</v>
      </c>
      <c r="G449" s="60" t="s">
        <v>170</v>
      </c>
      <c r="H449" s="61" t="s">
        <v>89</v>
      </c>
      <c r="I449" s="62">
        <v>15000000</v>
      </c>
      <c r="J449" s="62">
        <v>15000000</v>
      </c>
      <c r="K449" s="62">
        <v>2385240.1</v>
      </c>
      <c r="L449" s="62" t="s">
        <v>85</v>
      </c>
      <c r="M449" s="62">
        <v>2385240.1</v>
      </c>
      <c r="N449" s="62">
        <v>375913701.41600001</v>
      </c>
      <c r="O449" s="62" t="s">
        <v>85</v>
      </c>
      <c r="P449" s="62">
        <v>486708204.43199998</v>
      </c>
      <c r="Q449" s="62">
        <v>2385240.1</v>
      </c>
      <c r="R449" s="62" t="s">
        <v>268</v>
      </c>
      <c r="S449" s="58" t="s">
        <v>334</v>
      </c>
      <c r="T449" s="58" t="s">
        <v>280</v>
      </c>
      <c r="U449" s="58" t="s">
        <v>120</v>
      </c>
      <c r="V449" s="58" t="s">
        <v>279</v>
      </c>
    </row>
    <row r="450" spans="1:22" s="184" customFormat="1" ht="15.95" customHeight="1" outlineLevel="2" x14ac:dyDescent="0.2">
      <c r="A450" s="179"/>
      <c r="B450" s="179" t="s">
        <v>1405</v>
      </c>
      <c r="C450" s="180"/>
      <c r="D450" s="181"/>
      <c r="E450" s="181"/>
      <c r="F450" s="182"/>
      <c r="G450" s="182"/>
      <c r="H450" s="180"/>
      <c r="I450" s="183"/>
      <c r="J450" s="183">
        <f t="shared" ref="J450:P450" si="30">SUBTOTAL(9,J442:J449)</f>
        <v>287250000</v>
      </c>
      <c r="K450" s="183">
        <f t="shared" si="30"/>
        <v>113068307.65999998</v>
      </c>
      <c r="L450" s="183">
        <f t="shared" si="30"/>
        <v>50000000</v>
      </c>
      <c r="M450" s="183">
        <f t="shared" si="30"/>
        <v>135068307.66</v>
      </c>
      <c r="N450" s="183">
        <f t="shared" si="30"/>
        <v>17819558729.252998</v>
      </c>
      <c r="O450" s="183">
        <f t="shared" si="30"/>
        <v>9558595882.4899998</v>
      </c>
      <c r="P450" s="183">
        <f t="shared" si="30"/>
        <v>27560686027.734997</v>
      </c>
      <c r="Q450" s="183"/>
      <c r="R450" s="183"/>
      <c r="S450" s="179"/>
      <c r="T450" s="179"/>
      <c r="U450" s="179"/>
      <c r="V450" s="179"/>
    </row>
    <row r="451" spans="1:22" s="56" customFormat="1" ht="15.95" customHeight="1" outlineLevel="3" x14ac:dyDescent="0.2">
      <c r="A451" s="58" t="s">
        <v>1277</v>
      </c>
      <c r="B451" s="58" t="s">
        <v>203</v>
      </c>
      <c r="C451" s="61" t="s">
        <v>263</v>
      </c>
      <c r="D451" s="59" t="s">
        <v>1157</v>
      </c>
      <c r="E451" s="59" t="s">
        <v>1158</v>
      </c>
      <c r="F451" s="60" t="s">
        <v>704</v>
      </c>
      <c r="G451" s="60" t="s">
        <v>1213</v>
      </c>
      <c r="H451" s="61" t="s">
        <v>201</v>
      </c>
      <c r="I451" s="62">
        <v>600000000</v>
      </c>
      <c r="J451" s="62">
        <v>159910451.85267401</v>
      </c>
      <c r="K451" s="62">
        <v>22636711.107000001</v>
      </c>
      <c r="L451" s="62" t="s">
        <v>85</v>
      </c>
      <c r="M451" s="62">
        <v>22626454.693</v>
      </c>
      <c r="N451" s="62">
        <v>3567544357.487</v>
      </c>
      <c r="O451" s="62" t="s">
        <v>85</v>
      </c>
      <c r="P451" s="62">
        <v>4616927719.9729996</v>
      </c>
      <c r="Q451" s="62">
        <v>84896719.75</v>
      </c>
      <c r="R451" s="62" t="s">
        <v>268</v>
      </c>
      <c r="S451" s="58" t="s">
        <v>100</v>
      </c>
      <c r="T451" s="58" t="s">
        <v>100</v>
      </c>
      <c r="U451" s="58" t="s">
        <v>99</v>
      </c>
      <c r="V451" s="58" t="s">
        <v>284</v>
      </c>
    </row>
    <row r="452" spans="1:22" s="56" customFormat="1" ht="15.95" customHeight="1" outlineLevel="3" x14ac:dyDescent="0.2">
      <c r="A452" s="58" t="s">
        <v>1277</v>
      </c>
      <c r="B452" s="58" t="s">
        <v>203</v>
      </c>
      <c r="C452" s="61" t="s">
        <v>263</v>
      </c>
      <c r="D452" s="59" t="s">
        <v>855</v>
      </c>
      <c r="E452" s="59" t="s">
        <v>856</v>
      </c>
      <c r="F452" s="60" t="s">
        <v>782</v>
      </c>
      <c r="G452" s="60" t="s">
        <v>849</v>
      </c>
      <c r="H452" s="61" t="s">
        <v>201</v>
      </c>
      <c r="I452" s="62">
        <v>75000000</v>
      </c>
      <c r="J452" s="62">
        <v>19988806.481584251</v>
      </c>
      <c r="K452" s="62">
        <v>19997867.267000001</v>
      </c>
      <c r="L452" s="62" t="s">
        <v>85</v>
      </c>
      <c r="M452" s="62">
        <v>19988806.482000001</v>
      </c>
      <c r="N452" s="62">
        <v>3151662721.474</v>
      </c>
      <c r="O452" s="62" t="s">
        <v>85</v>
      </c>
      <c r="P452" s="62">
        <v>4078715644.3449998</v>
      </c>
      <c r="Q452" s="62">
        <v>75000000</v>
      </c>
      <c r="R452" s="62" t="s">
        <v>268</v>
      </c>
      <c r="S452" s="58" t="s">
        <v>334</v>
      </c>
      <c r="T452" s="58" t="s">
        <v>143</v>
      </c>
      <c r="U452" s="58" t="s">
        <v>846</v>
      </c>
      <c r="V452" s="58" t="s">
        <v>284</v>
      </c>
    </row>
    <row r="453" spans="1:22" s="56" customFormat="1" ht="15.95" customHeight="1" outlineLevel="3" x14ac:dyDescent="0.2">
      <c r="A453" s="58" t="s">
        <v>1277</v>
      </c>
      <c r="B453" s="58" t="s">
        <v>203</v>
      </c>
      <c r="C453" s="61" t="s">
        <v>263</v>
      </c>
      <c r="D453" s="59" t="s">
        <v>857</v>
      </c>
      <c r="E453" s="59" t="s">
        <v>858</v>
      </c>
      <c r="F453" s="60" t="s">
        <v>782</v>
      </c>
      <c r="G453" s="60" t="s">
        <v>859</v>
      </c>
      <c r="H453" s="61" t="s">
        <v>201</v>
      </c>
      <c r="I453" s="62">
        <v>22500000</v>
      </c>
      <c r="J453" s="62">
        <v>5996641.9444752745</v>
      </c>
      <c r="K453" s="62">
        <v>5999360.1799999997</v>
      </c>
      <c r="L453" s="62" t="s">
        <v>85</v>
      </c>
      <c r="M453" s="62">
        <v>5996641.9440000001</v>
      </c>
      <c r="N453" s="62">
        <v>945498816.44200003</v>
      </c>
      <c r="O453" s="62" t="s">
        <v>85</v>
      </c>
      <c r="P453" s="62">
        <v>1223614693.3039999</v>
      </c>
      <c r="Q453" s="62">
        <v>22500000</v>
      </c>
      <c r="R453" s="62" t="s">
        <v>268</v>
      </c>
      <c r="S453" s="58" t="s">
        <v>334</v>
      </c>
      <c r="T453" s="58" t="s">
        <v>96</v>
      </c>
      <c r="U453" s="58" t="s">
        <v>860</v>
      </c>
      <c r="V453" s="58" t="s">
        <v>284</v>
      </c>
    </row>
    <row r="454" spans="1:22" s="56" customFormat="1" ht="15.95" customHeight="1" outlineLevel="3" x14ac:dyDescent="0.2">
      <c r="A454" s="58" t="s">
        <v>1277</v>
      </c>
      <c r="B454" s="58" t="s">
        <v>203</v>
      </c>
      <c r="C454" s="61" t="s">
        <v>263</v>
      </c>
      <c r="D454" s="59" t="s">
        <v>861</v>
      </c>
      <c r="E454" s="59" t="s">
        <v>862</v>
      </c>
      <c r="F454" s="60" t="s">
        <v>782</v>
      </c>
      <c r="G454" s="60" t="s">
        <v>849</v>
      </c>
      <c r="H454" s="61" t="s">
        <v>201</v>
      </c>
      <c r="I454" s="62">
        <v>5625000</v>
      </c>
      <c r="J454" s="62">
        <v>1499160.4861188186</v>
      </c>
      <c r="K454" s="62">
        <v>1325202.129</v>
      </c>
      <c r="L454" s="62" t="s">
        <v>85</v>
      </c>
      <c r="M454" s="62">
        <v>1324601.696</v>
      </c>
      <c r="N454" s="62">
        <v>208851778.59099999</v>
      </c>
      <c r="O454" s="62" t="s">
        <v>85</v>
      </c>
      <c r="P454" s="62">
        <v>270284954.94999999</v>
      </c>
      <c r="Q454" s="62">
        <v>4970037.97</v>
      </c>
      <c r="R454" s="62" t="s">
        <v>268</v>
      </c>
      <c r="S454" s="58" t="s">
        <v>334</v>
      </c>
      <c r="T454" s="58" t="s">
        <v>100</v>
      </c>
      <c r="U454" s="58" t="s">
        <v>230</v>
      </c>
      <c r="V454" s="58" t="s">
        <v>284</v>
      </c>
    </row>
    <row r="455" spans="1:22" s="56" customFormat="1" ht="15.95" customHeight="1" outlineLevel="3" x14ac:dyDescent="0.2">
      <c r="A455" s="58" t="s">
        <v>1277</v>
      </c>
      <c r="B455" s="58" t="s">
        <v>203</v>
      </c>
      <c r="C455" s="61" t="s">
        <v>263</v>
      </c>
      <c r="D455" s="59" t="s">
        <v>863</v>
      </c>
      <c r="E455" s="59" t="s">
        <v>864</v>
      </c>
      <c r="F455" s="60" t="s">
        <v>782</v>
      </c>
      <c r="G455" s="60" t="s">
        <v>769</v>
      </c>
      <c r="H455" s="61" t="s">
        <v>201</v>
      </c>
      <c r="I455" s="62">
        <v>3750000</v>
      </c>
      <c r="J455" s="62">
        <v>999440.3240792125</v>
      </c>
      <c r="K455" s="62">
        <v>999893.36300000001</v>
      </c>
      <c r="L455" s="62" t="s">
        <v>85</v>
      </c>
      <c r="M455" s="62">
        <v>999440.32400000002</v>
      </c>
      <c r="N455" s="62">
        <v>157583136.074</v>
      </c>
      <c r="O455" s="62" t="s">
        <v>85</v>
      </c>
      <c r="P455" s="62">
        <v>203935782.21700001</v>
      </c>
      <c r="Q455" s="62">
        <v>3750000</v>
      </c>
      <c r="R455" s="62" t="s">
        <v>268</v>
      </c>
      <c r="S455" s="58" t="s">
        <v>334</v>
      </c>
      <c r="T455" s="58" t="s">
        <v>100</v>
      </c>
      <c r="U455" s="58" t="s">
        <v>230</v>
      </c>
      <c r="V455" s="58" t="s">
        <v>284</v>
      </c>
    </row>
    <row r="456" spans="1:22" s="56" customFormat="1" ht="15.95" customHeight="1" outlineLevel="3" x14ac:dyDescent="0.2">
      <c r="A456" s="58" t="s">
        <v>1277</v>
      </c>
      <c r="B456" s="58" t="s">
        <v>203</v>
      </c>
      <c r="C456" s="61" t="s">
        <v>263</v>
      </c>
      <c r="D456" s="59" t="s">
        <v>1268</v>
      </c>
      <c r="E456" s="59" t="s">
        <v>1269</v>
      </c>
      <c r="F456" s="60" t="s">
        <v>1270</v>
      </c>
      <c r="G456" s="60" t="s">
        <v>792</v>
      </c>
      <c r="H456" s="61" t="s">
        <v>201</v>
      </c>
      <c r="I456" s="62">
        <v>2250000</v>
      </c>
      <c r="J456" s="62">
        <v>599664.19444752752</v>
      </c>
      <c r="K456" s="62">
        <v>599936.01800000004</v>
      </c>
      <c r="L456" s="62" t="s">
        <v>85</v>
      </c>
      <c r="M456" s="62">
        <v>599664.19400000002</v>
      </c>
      <c r="N456" s="62">
        <v>94549881.643999994</v>
      </c>
      <c r="O456" s="62" t="s">
        <v>85</v>
      </c>
      <c r="P456" s="62">
        <v>122361469.33</v>
      </c>
      <c r="Q456" s="62">
        <v>2250000</v>
      </c>
      <c r="R456" s="62" t="s">
        <v>268</v>
      </c>
      <c r="S456" s="58" t="s">
        <v>334</v>
      </c>
      <c r="T456" s="58" t="s">
        <v>143</v>
      </c>
      <c r="U456" s="58" t="s">
        <v>358</v>
      </c>
      <c r="V456" s="58" t="s">
        <v>284</v>
      </c>
    </row>
    <row r="457" spans="1:22" s="56" customFormat="1" ht="15.95" customHeight="1" outlineLevel="3" x14ac:dyDescent="0.2">
      <c r="A457" s="58" t="s">
        <v>1277</v>
      </c>
      <c r="B457" s="58" t="s">
        <v>203</v>
      </c>
      <c r="C457" s="61" t="s">
        <v>263</v>
      </c>
      <c r="D457" s="59" t="s">
        <v>865</v>
      </c>
      <c r="E457" s="59" t="s">
        <v>866</v>
      </c>
      <c r="F457" s="60" t="s">
        <v>782</v>
      </c>
      <c r="G457" s="60" t="s">
        <v>642</v>
      </c>
      <c r="H457" s="61" t="s">
        <v>201</v>
      </c>
      <c r="I457" s="62">
        <v>93750000</v>
      </c>
      <c r="J457" s="62">
        <v>24986008.101980314</v>
      </c>
      <c r="K457" s="62">
        <v>15005577.101</v>
      </c>
      <c r="L457" s="62" t="s">
        <v>85</v>
      </c>
      <c r="M457" s="62">
        <v>14998778.26</v>
      </c>
      <c r="N457" s="62">
        <v>2364878080.8280001</v>
      </c>
      <c r="O457" s="62" t="s">
        <v>85</v>
      </c>
      <c r="P457" s="62">
        <v>3060500465.2049999</v>
      </c>
      <c r="Q457" s="62">
        <v>56276915.310000002</v>
      </c>
      <c r="R457" s="62" t="s">
        <v>268</v>
      </c>
      <c r="S457" s="58" t="s">
        <v>334</v>
      </c>
      <c r="T457" s="58" t="s">
        <v>100</v>
      </c>
      <c r="U457" s="58" t="s">
        <v>230</v>
      </c>
      <c r="V457" s="58" t="s">
        <v>284</v>
      </c>
    </row>
    <row r="458" spans="1:22" s="56" customFormat="1" ht="15.95" customHeight="1" outlineLevel="3" x14ac:dyDescent="0.2">
      <c r="A458" s="58" t="s">
        <v>1277</v>
      </c>
      <c r="B458" s="58" t="s">
        <v>203</v>
      </c>
      <c r="C458" s="61" t="s">
        <v>263</v>
      </c>
      <c r="D458" s="59" t="s">
        <v>1271</v>
      </c>
      <c r="E458" s="59" t="s">
        <v>1272</v>
      </c>
      <c r="F458" s="60" t="s">
        <v>1270</v>
      </c>
      <c r="G458" s="60" t="s">
        <v>737</v>
      </c>
      <c r="H458" s="61" t="s">
        <v>201</v>
      </c>
      <c r="I458" s="62">
        <v>20625000</v>
      </c>
      <c r="J458" s="62">
        <v>5496921.7824356686</v>
      </c>
      <c r="K458" s="62">
        <v>5499413.4989999998</v>
      </c>
      <c r="L458" s="62" t="s">
        <v>85</v>
      </c>
      <c r="M458" s="62">
        <v>5496921.7819999997</v>
      </c>
      <c r="N458" s="62">
        <v>866707248.40499997</v>
      </c>
      <c r="O458" s="62" t="s">
        <v>85</v>
      </c>
      <c r="P458" s="62">
        <v>1121646802.1949999</v>
      </c>
      <c r="Q458" s="62">
        <v>20625000</v>
      </c>
      <c r="R458" s="62" t="s">
        <v>268</v>
      </c>
      <c r="S458" s="58" t="s">
        <v>334</v>
      </c>
      <c r="T458" s="58" t="s">
        <v>143</v>
      </c>
      <c r="U458" s="58" t="s">
        <v>358</v>
      </c>
      <c r="V458" s="58" t="s">
        <v>284</v>
      </c>
    </row>
    <row r="459" spans="1:22" s="56" customFormat="1" ht="15.95" customHeight="1" outlineLevel="3" x14ac:dyDescent="0.2">
      <c r="A459" s="58" t="s">
        <v>1277</v>
      </c>
      <c r="B459" s="58" t="s">
        <v>203</v>
      </c>
      <c r="C459" s="61" t="s">
        <v>263</v>
      </c>
      <c r="D459" s="59" t="s">
        <v>499</v>
      </c>
      <c r="E459" s="59" t="s">
        <v>500</v>
      </c>
      <c r="F459" s="60" t="s">
        <v>489</v>
      </c>
      <c r="G459" s="60" t="s">
        <v>1083</v>
      </c>
      <c r="H459" s="61" t="s">
        <v>201</v>
      </c>
      <c r="I459" s="62">
        <v>100000000</v>
      </c>
      <c r="J459" s="62">
        <v>26651741.975445665</v>
      </c>
      <c r="K459" s="62">
        <v>26663823.022999998</v>
      </c>
      <c r="L459" s="62" t="s">
        <v>85</v>
      </c>
      <c r="M459" s="62">
        <v>26651741.975000001</v>
      </c>
      <c r="N459" s="62">
        <v>4202216961.9650002</v>
      </c>
      <c r="O459" s="62" t="s">
        <v>85</v>
      </c>
      <c r="P459" s="62">
        <v>5438287525.7939997</v>
      </c>
      <c r="Q459" s="62">
        <v>100000000</v>
      </c>
      <c r="R459" s="62" t="s">
        <v>268</v>
      </c>
      <c r="S459" s="58" t="s">
        <v>334</v>
      </c>
      <c r="T459" s="58" t="s">
        <v>100</v>
      </c>
      <c r="U459" s="58" t="s">
        <v>99</v>
      </c>
      <c r="V459" s="58" t="s">
        <v>284</v>
      </c>
    </row>
    <row r="460" spans="1:22" s="56" customFormat="1" ht="15.95" customHeight="1" outlineLevel="3" x14ac:dyDescent="0.2">
      <c r="A460" s="58" t="s">
        <v>1277</v>
      </c>
      <c r="B460" s="58" t="s">
        <v>203</v>
      </c>
      <c r="C460" s="61" t="s">
        <v>263</v>
      </c>
      <c r="D460" s="59" t="s">
        <v>1273</v>
      </c>
      <c r="E460" s="59" t="s">
        <v>1274</v>
      </c>
      <c r="F460" s="60" t="s">
        <v>1270</v>
      </c>
      <c r="G460" s="60" t="s">
        <v>737</v>
      </c>
      <c r="H460" s="61" t="s">
        <v>201</v>
      </c>
      <c r="I460" s="62">
        <v>37500000</v>
      </c>
      <c r="J460" s="62">
        <v>9994403.2407921255</v>
      </c>
      <c r="K460" s="62">
        <v>9998933.6339999996</v>
      </c>
      <c r="L460" s="62" t="s">
        <v>85</v>
      </c>
      <c r="M460" s="62">
        <v>9994403.2410000004</v>
      </c>
      <c r="N460" s="62">
        <v>1575831360.737</v>
      </c>
      <c r="O460" s="62" t="s">
        <v>85</v>
      </c>
      <c r="P460" s="62">
        <v>2039357822.1730001</v>
      </c>
      <c r="Q460" s="62">
        <v>37500000</v>
      </c>
      <c r="R460" s="62" t="s">
        <v>268</v>
      </c>
      <c r="S460" s="58" t="s">
        <v>334</v>
      </c>
      <c r="T460" s="58" t="s">
        <v>96</v>
      </c>
      <c r="U460" s="58" t="s">
        <v>154</v>
      </c>
      <c r="V460" s="58" t="s">
        <v>284</v>
      </c>
    </row>
    <row r="461" spans="1:22" s="56" customFormat="1" ht="15.95" customHeight="1" outlineLevel="3" x14ac:dyDescent="0.2">
      <c r="A461" s="58" t="s">
        <v>1277</v>
      </c>
      <c r="B461" s="58" t="s">
        <v>203</v>
      </c>
      <c r="C461" s="61" t="s">
        <v>262</v>
      </c>
      <c r="D461" s="59">
        <v>39722</v>
      </c>
      <c r="E461" s="59" t="s">
        <v>202</v>
      </c>
      <c r="F461" s="60" t="s">
        <v>572</v>
      </c>
      <c r="G461" s="60" t="s">
        <v>1082</v>
      </c>
      <c r="H461" s="61" t="s">
        <v>201</v>
      </c>
      <c r="I461" s="62">
        <v>150000000</v>
      </c>
      <c r="J461" s="62">
        <v>39977612.963168502</v>
      </c>
      <c r="K461" s="62">
        <v>375076.44699999999</v>
      </c>
      <c r="L461" s="62" t="s">
        <v>85</v>
      </c>
      <c r="M461" s="62">
        <v>374906.50400000002</v>
      </c>
      <c r="N461" s="62">
        <v>59112026.269000001</v>
      </c>
      <c r="O461" s="62" t="s">
        <v>85</v>
      </c>
      <c r="P461" s="62">
        <v>76499666.245000005</v>
      </c>
      <c r="Q461" s="62">
        <v>1406686.68</v>
      </c>
      <c r="R461" s="62" t="s">
        <v>268</v>
      </c>
      <c r="S461" s="58" t="s">
        <v>334</v>
      </c>
      <c r="T461" s="58" t="s">
        <v>246</v>
      </c>
      <c r="U461" s="58" t="s">
        <v>109</v>
      </c>
      <c r="V461" s="58" t="s">
        <v>284</v>
      </c>
    </row>
    <row r="462" spans="1:22" s="56" customFormat="1" ht="15.95" customHeight="1" outlineLevel="3" x14ac:dyDescent="0.2">
      <c r="A462" s="58" t="s">
        <v>1277</v>
      </c>
      <c r="B462" s="58" t="s">
        <v>203</v>
      </c>
      <c r="C462" s="61" t="s">
        <v>262</v>
      </c>
      <c r="D462" s="59" t="s">
        <v>204</v>
      </c>
      <c r="E462" s="59" t="s">
        <v>205</v>
      </c>
      <c r="F462" s="60" t="s">
        <v>573</v>
      </c>
      <c r="G462" s="60" t="s">
        <v>1183</v>
      </c>
      <c r="H462" s="61" t="s">
        <v>201</v>
      </c>
      <c r="I462" s="62">
        <v>300000000</v>
      </c>
      <c r="J462" s="62">
        <v>79955225.926337004</v>
      </c>
      <c r="K462" s="62">
        <v>19615.812999999998</v>
      </c>
      <c r="L462" s="62" t="s">
        <v>85</v>
      </c>
      <c r="M462" s="62">
        <v>19606.924999999999</v>
      </c>
      <c r="N462" s="62">
        <v>3091450.9619999998</v>
      </c>
      <c r="O462" s="62" t="s">
        <v>85</v>
      </c>
      <c r="P462" s="62">
        <v>4000792.7609999999</v>
      </c>
      <c r="Q462" s="62">
        <v>73567.142999999996</v>
      </c>
      <c r="R462" s="62" t="s">
        <v>268</v>
      </c>
      <c r="S462" s="58" t="s">
        <v>334</v>
      </c>
      <c r="T462" s="58" t="s">
        <v>246</v>
      </c>
      <c r="U462" s="58" t="s">
        <v>109</v>
      </c>
      <c r="V462" s="58" t="s">
        <v>284</v>
      </c>
    </row>
    <row r="463" spans="1:22" s="56" customFormat="1" ht="15.95" customHeight="1" outlineLevel="3" x14ac:dyDescent="0.2">
      <c r="A463" s="58" t="s">
        <v>1277</v>
      </c>
      <c r="B463" s="58" t="s">
        <v>203</v>
      </c>
      <c r="C463" s="61" t="s">
        <v>262</v>
      </c>
      <c r="D463" s="59" t="s">
        <v>1185</v>
      </c>
      <c r="E463" s="59" t="s">
        <v>1186</v>
      </c>
      <c r="F463" s="60" t="s">
        <v>601</v>
      </c>
      <c r="G463" s="60" t="s">
        <v>1610</v>
      </c>
      <c r="H463" s="61" t="s">
        <v>201</v>
      </c>
      <c r="I463" s="62">
        <v>270000000</v>
      </c>
      <c r="J463" s="62">
        <v>71959703.333703294</v>
      </c>
      <c r="K463" s="62">
        <v>51902098.814000003</v>
      </c>
      <c r="L463" s="62">
        <v>1092000</v>
      </c>
      <c r="M463" s="62">
        <v>50786990.064999998</v>
      </c>
      <c r="N463" s="62">
        <v>8179767762.8120003</v>
      </c>
      <c r="O463" s="62">
        <v>185230418.493</v>
      </c>
      <c r="P463" s="62">
        <v>10363084514.320999</v>
      </c>
      <c r="Q463" s="62">
        <v>190557863.39300001</v>
      </c>
      <c r="R463" s="62" t="s">
        <v>268</v>
      </c>
      <c r="S463" s="58" t="s">
        <v>334</v>
      </c>
      <c r="T463" s="58" t="s">
        <v>95</v>
      </c>
      <c r="U463" s="58" t="s">
        <v>1611</v>
      </c>
      <c r="V463" s="58" t="s">
        <v>284</v>
      </c>
    </row>
    <row r="464" spans="1:22" s="56" customFormat="1" ht="15.95" customHeight="1" outlineLevel="3" x14ac:dyDescent="0.2">
      <c r="A464" s="58" t="s">
        <v>1277</v>
      </c>
      <c r="B464" s="58" t="s">
        <v>203</v>
      </c>
      <c r="C464" s="61" t="s">
        <v>262</v>
      </c>
      <c r="D464" s="59" t="s">
        <v>380</v>
      </c>
      <c r="E464" s="59" t="s">
        <v>381</v>
      </c>
      <c r="F464" s="60" t="s">
        <v>574</v>
      </c>
      <c r="G464" s="60" t="s">
        <v>119</v>
      </c>
      <c r="H464" s="61" t="s">
        <v>201</v>
      </c>
      <c r="I464" s="62">
        <v>375000000</v>
      </c>
      <c r="J464" s="62">
        <v>99944032.407921255</v>
      </c>
      <c r="K464" s="62">
        <v>23440116.480999999</v>
      </c>
      <c r="L464" s="62" t="s">
        <v>85</v>
      </c>
      <c r="M464" s="62">
        <v>23429496.055</v>
      </c>
      <c r="N464" s="62">
        <v>3694160997.8979998</v>
      </c>
      <c r="O464" s="62" t="s">
        <v>85</v>
      </c>
      <c r="P464" s="62">
        <v>4780788296.9820004</v>
      </c>
      <c r="Q464" s="62">
        <v>87909811.209999993</v>
      </c>
      <c r="R464" s="62" t="s">
        <v>268</v>
      </c>
      <c r="S464" s="58" t="s">
        <v>334</v>
      </c>
      <c r="T464" s="58" t="s">
        <v>246</v>
      </c>
      <c r="U464" s="58" t="s">
        <v>109</v>
      </c>
      <c r="V464" s="58" t="s">
        <v>284</v>
      </c>
    </row>
    <row r="465" spans="1:22" s="56" customFormat="1" ht="15.95" customHeight="1" outlineLevel="3" x14ac:dyDescent="0.2">
      <c r="A465" s="58" t="s">
        <v>1277</v>
      </c>
      <c r="B465" s="58" t="s">
        <v>203</v>
      </c>
      <c r="C465" s="61" t="s">
        <v>262</v>
      </c>
      <c r="D465" s="59" t="s">
        <v>467</v>
      </c>
      <c r="E465" s="59" t="s">
        <v>468</v>
      </c>
      <c r="F465" s="60" t="s">
        <v>575</v>
      </c>
      <c r="G465" s="60" t="s">
        <v>833</v>
      </c>
      <c r="H465" s="61" t="s">
        <v>201</v>
      </c>
      <c r="I465" s="62">
        <v>216750000</v>
      </c>
      <c r="J465" s="62">
        <v>57767650.73177848</v>
      </c>
      <c r="K465" s="62">
        <v>5136067.307</v>
      </c>
      <c r="L465" s="62" t="s">
        <v>85</v>
      </c>
      <c r="M465" s="62">
        <v>5133740.2189999996</v>
      </c>
      <c r="N465" s="62">
        <v>809443909.74800003</v>
      </c>
      <c r="O465" s="62" t="s">
        <v>85</v>
      </c>
      <c r="P465" s="62">
        <v>1047539609.938</v>
      </c>
      <c r="Q465" s="62">
        <v>19262306.469999999</v>
      </c>
      <c r="R465" s="62" t="s">
        <v>268</v>
      </c>
      <c r="S465" s="58" t="s">
        <v>334</v>
      </c>
      <c r="T465" s="58" t="s">
        <v>246</v>
      </c>
      <c r="U465" s="58" t="s">
        <v>109</v>
      </c>
      <c r="V465" s="58" t="s">
        <v>284</v>
      </c>
    </row>
    <row r="466" spans="1:22" s="56" customFormat="1" ht="15.95" customHeight="1" outlineLevel="3" x14ac:dyDescent="0.2">
      <c r="A466" s="58" t="s">
        <v>1277</v>
      </c>
      <c r="B466" s="58" t="s">
        <v>203</v>
      </c>
      <c r="C466" s="61" t="s">
        <v>262</v>
      </c>
      <c r="D466" s="59" t="s">
        <v>867</v>
      </c>
      <c r="E466" s="59" t="s">
        <v>868</v>
      </c>
      <c r="F466" s="60" t="s">
        <v>782</v>
      </c>
      <c r="G466" s="60" t="s">
        <v>1238</v>
      </c>
      <c r="H466" s="61" t="s">
        <v>201</v>
      </c>
      <c r="I466" s="62">
        <v>206250000</v>
      </c>
      <c r="J466" s="62">
        <v>54969217.82435669</v>
      </c>
      <c r="K466" s="62">
        <v>54994134.984999999</v>
      </c>
      <c r="L466" s="62" t="s">
        <v>85</v>
      </c>
      <c r="M466" s="62">
        <v>54969217.824000001</v>
      </c>
      <c r="N466" s="62">
        <v>8667072484.0540009</v>
      </c>
      <c r="O466" s="62" t="s">
        <v>85</v>
      </c>
      <c r="P466" s="62">
        <v>11216468021.950001</v>
      </c>
      <c r="Q466" s="62">
        <v>206250000</v>
      </c>
      <c r="R466" s="62" t="s">
        <v>268</v>
      </c>
      <c r="S466" s="58" t="s">
        <v>334</v>
      </c>
      <c r="T466" s="58" t="s">
        <v>280</v>
      </c>
      <c r="U466" s="58" t="s">
        <v>14</v>
      </c>
      <c r="V466" s="58" t="s">
        <v>284</v>
      </c>
    </row>
    <row r="467" spans="1:22" s="56" customFormat="1" ht="15.95" customHeight="1" outlineLevel="3" x14ac:dyDescent="0.2">
      <c r="A467" s="58" t="s">
        <v>1277</v>
      </c>
      <c r="B467" s="58" t="s">
        <v>203</v>
      </c>
      <c r="C467" s="61" t="s">
        <v>262</v>
      </c>
      <c r="D467" s="59" t="s">
        <v>236</v>
      </c>
      <c r="E467" s="59" t="s">
        <v>237</v>
      </c>
      <c r="F467" s="60" t="s">
        <v>601</v>
      </c>
      <c r="G467" s="60" t="s">
        <v>238</v>
      </c>
      <c r="H467" s="61" t="s">
        <v>89</v>
      </c>
      <c r="I467" s="62">
        <v>100000000</v>
      </c>
      <c r="J467" s="62">
        <v>100000000</v>
      </c>
      <c r="K467" s="62">
        <v>22135.919999999998</v>
      </c>
      <c r="L467" s="62" t="s">
        <v>85</v>
      </c>
      <c r="M467" s="62">
        <v>22135.919999999998</v>
      </c>
      <c r="N467" s="62">
        <v>3488619.7080000001</v>
      </c>
      <c r="O467" s="62" t="s">
        <v>85</v>
      </c>
      <c r="P467" s="62">
        <v>4516834.1239999998</v>
      </c>
      <c r="Q467" s="62">
        <v>22135.919999999998</v>
      </c>
      <c r="R467" s="62" t="s">
        <v>1192</v>
      </c>
      <c r="S467" s="58" t="s">
        <v>1612</v>
      </c>
      <c r="T467" s="58" t="s">
        <v>90</v>
      </c>
      <c r="U467" s="58" t="s">
        <v>1216</v>
      </c>
      <c r="V467" s="58" t="s">
        <v>284</v>
      </c>
    </row>
    <row r="468" spans="1:22" s="56" customFormat="1" ht="15.95" customHeight="1" outlineLevel="3" x14ac:dyDescent="0.2">
      <c r="A468" s="58" t="s">
        <v>1277</v>
      </c>
      <c r="B468" s="58" t="s">
        <v>203</v>
      </c>
      <c r="C468" s="61" t="s">
        <v>262</v>
      </c>
      <c r="D468" s="59" t="s">
        <v>1747</v>
      </c>
      <c r="E468" s="59" t="s">
        <v>1748</v>
      </c>
      <c r="F468" s="60" t="s">
        <v>1698</v>
      </c>
      <c r="G468" s="60" t="s">
        <v>792</v>
      </c>
      <c r="H468" s="61" t="s">
        <v>89</v>
      </c>
      <c r="I468" s="62">
        <v>1200000000</v>
      </c>
      <c r="J468" s="62">
        <v>1200000000</v>
      </c>
      <c r="K468" s="62" t="s">
        <v>85</v>
      </c>
      <c r="L468" s="62">
        <v>400000000</v>
      </c>
      <c r="M468" s="62">
        <v>800000000</v>
      </c>
      <c r="N468" s="62" t="s">
        <v>85</v>
      </c>
      <c r="O468" s="62">
        <v>77090569724.725998</v>
      </c>
      <c r="P468" s="62">
        <v>163239987264</v>
      </c>
      <c r="Q468" s="62">
        <v>800000000</v>
      </c>
      <c r="R468" s="62" t="s">
        <v>1192</v>
      </c>
      <c r="S468" s="58" t="s">
        <v>102</v>
      </c>
      <c r="T468" s="58" t="s">
        <v>102</v>
      </c>
      <c r="U468" s="58" t="s">
        <v>93</v>
      </c>
      <c r="V468" s="58" t="s">
        <v>284</v>
      </c>
    </row>
    <row r="469" spans="1:22" s="184" customFormat="1" ht="15.95" customHeight="1" outlineLevel="2" x14ac:dyDescent="0.2">
      <c r="A469" s="179"/>
      <c r="B469" s="179" t="s">
        <v>28</v>
      </c>
      <c r="C469" s="180"/>
      <c r="D469" s="181"/>
      <c r="E469" s="181"/>
      <c r="F469" s="182"/>
      <c r="G469" s="182"/>
      <c r="H469" s="180"/>
      <c r="I469" s="183"/>
      <c r="J469" s="183">
        <f t="shared" ref="J469:P469" si="31">SUBTOTAL(9,J451:J468)</f>
        <v>1960696683.5712981</v>
      </c>
      <c r="K469" s="183">
        <f t="shared" si="31"/>
        <v>244615963.08799997</v>
      </c>
      <c r="L469" s="183">
        <f t="shared" si="31"/>
        <v>401092000</v>
      </c>
      <c r="M469" s="183">
        <f t="shared" si="31"/>
        <v>1043413548.1029999</v>
      </c>
      <c r="N469" s="183">
        <f t="shared" si="31"/>
        <v>38551461595.098</v>
      </c>
      <c r="O469" s="183">
        <f t="shared" si="31"/>
        <v>77275800143.218994</v>
      </c>
      <c r="P469" s="183">
        <f t="shared" si="31"/>
        <v>212908517879.80701</v>
      </c>
      <c r="Q469" s="183"/>
      <c r="R469" s="183"/>
      <c r="S469" s="179"/>
      <c r="T469" s="179"/>
      <c r="U469" s="179"/>
      <c r="V469" s="179"/>
    </row>
    <row r="470" spans="1:22" s="56" customFormat="1" ht="15.95" customHeight="1" outlineLevel="3" x14ac:dyDescent="0.2">
      <c r="A470" s="58" t="s">
        <v>1277</v>
      </c>
      <c r="B470" s="58" t="s">
        <v>457</v>
      </c>
      <c r="C470" s="61" t="s">
        <v>262</v>
      </c>
      <c r="D470" s="59" t="s">
        <v>1635</v>
      </c>
      <c r="E470" s="59" t="s">
        <v>1636</v>
      </c>
      <c r="F470" s="60" t="s">
        <v>1659</v>
      </c>
      <c r="G470" s="60" t="s">
        <v>1639</v>
      </c>
      <c r="H470" s="61" t="s">
        <v>89</v>
      </c>
      <c r="I470" s="62">
        <v>200000000</v>
      </c>
      <c r="J470" s="62">
        <v>200000000</v>
      </c>
      <c r="K470" s="62" t="s">
        <v>85</v>
      </c>
      <c r="L470" s="62">
        <v>200000000</v>
      </c>
      <c r="M470" s="62" t="s">
        <v>85</v>
      </c>
      <c r="N470" s="62" t="s">
        <v>85</v>
      </c>
      <c r="O470" s="62">
        <v>34079338463.388</v>
      </c>
      <c r="P470" s="62" t="s">
        <v>85</v>
      </c>
      <c r="Q470" s="62" t="s">
        <v>85</v>
      </c>
      <c r="R470" s="62" t="s">
        <v>1192</v>
      </c>
      <c r="S470" s="58" t="s">
        <v>102</v>
      </c>
      <c r="T470" s="58" t="s">
        <v>102</v>
      </c>
      <c r="U470" s="58" t="s">
        <v>93</v>
      </c>
      <c r="V470" s="58" t="s">
        <v>470</v>
      </c>
    </row>
    <row r="471" spans="1:22" s="56" customFormat="1" ht="15.95" customHeight="1" outlineLevel="3" x14ac:dyDescent="0.2">
      <c r="A471" s="58" t="s">
        <v>1277</v>
      </c>
      <c r="B471" s="58" t="s">
        <v>457</v>
      </c>
      <c r="C471" s="61" t="s">
        <v>262</v>
      </c>
      <c r="D471" s="59" t="s">
        <v>1613</v>
      </c>
      <c r="E471" s="59" t="s">
        <v>1386</v>
      </c>
      <c r="F471" s="60" t="s">
        <v>1614</v>
      </c>
      <c r="G471" s="60" t="s">
        <v>737</v>
      </c>
      <c r="H471" s="61" t="s">
        <v>89</v>
      </c>
      <c r="I471" s="62">
        <v>200000000</v>
      </c>
      <c r="J471" s="62">
        <v>200000000</v>
      </c>
      <c r="K471" s="62">
        <v>87480883.670000002</v>
      </c>
      <c r="L471" s="62">
        <v>87255734.040000007</v>
      </c>
      <c r="M471" s="62">
        <v>225149.63</v>
      </c>
      <c r="N471" s="62">
        <v>13786982192.500999</v>
      </c>
      <c r="O471" s="62">
        <v>13958784026.485001</v>
      </c>
      <c r="P471" s="62">
        <v>45941778.417000003</v>
      </c>
      <c r="Q471" s="62">
        <v>225149.63</v>
      </c>
      <c r="R471" s="62" t="s">
        <v>1192</v>
      </c>
      <c r="S471" s="58" t="s">
        <v>102</v>
      </c>
      <c r="T471" s="58" t="s">
        <v>102</v>
      </c>
      <c r="U471" s="58" t="s">
        <v>93</v>
      </c>
      <c r="V471" s="58" t="s">
        <v>470</v>
      </c>
    </row>
    <row r="472" spans="1:22" s="56" customFormat="1" ht="15.95" customHeight="1" outlineLevel="3" x14ac:dyDescent="0.2">
      <c r="A472" s="58" t="s">
        <v>1277</v>
      </c>
      <c r="B472" s="58" t="s">
        <v>457</v>
      </c>
      <c r="C472" s="61" t="s">
        <v>262</v>
      </c>
      <c r="D472" s="59" t="s">
        <v>1693</v>
      </c>
      <c r="E472" s="59" t="s">
        <v>1694</v>
      </c>
      <c r="F472" s="60" t="s">
        <v>1691</v>
      </c>
      <c r="G472" s="60" t="s">
        <v>737</v>
      </c>
      <c r="H472" s="61" t="s">
        <v>89</v>
      </c>
      <c r="I472" s="62">
        <v>200000000</v>
      </c>
      <c r="J472" s="62">
        <v>200000000</v>
      </c>
      <c r="K472" s="62" t="s">
        <v>85</v>
      </c>
      <c r="L472" s="62">
        <v>200000000</v>
      </c>
      <c r="M472" s="62" t="s">
        <v>85</v>
      </c>
      <c r="N472" s="62" t="s">
        <v>85</v>
      </c>
      <c r="O472" s="62">
        <v>34588293245.582001</v>
      </c>
      <c r="P472" s="62" t="s">
        <v>85</v>
      </c>
      <c r="Q472" s="62" t="s">
        <v>85</v>
      </c>
      <c r="R472" s="62" t="s">
        <v>1192</v>
      </c>
      <c r="S472" s="58" t="s">
        <v>102</v>
      </c>
      <c r="T472" s="58" t="s">
        <v>102</v>
      </c>
      <c r="U472" s="58" t="s">
        <v>93</v>
      </c>
      <c r="V472" s="58" t="s">
        <v>470</v>
      </c>
    </row>
    <row r="473" spans="1:22" s="184" customFormat="1" ht="15.95" customHeight="1" outlineLevel="2" x14ac:dyDescent="0.2">
      <c r="A473" s="179"/>
      <c r="B473" s="179" t="s">
        <v>1406</v>
      </c>
      <c r="C473" s="180"/>
      <c r="D473" s="181"/>
      <c r="E473" s="181"/>
      <c r="F473" s="182"/>
      <c r="G473" s="182"/>
      <c r="H473" s="180"/>
      <c r="I473" s="183"/>
      <c r="J473" s="183">
        <f t="shared" ref="J473:P473" si="32">SUBTOTAL(9,J470:J472)</f>
        <v>600000000</v>
      </c>
      <c r="K473" s="183">
        <f t="shared" si="32"/>
        <v>87480883.670000002</v>
      </c>
      <c r="L473" s="183">
        <f t="shared" si="32"/>
        <v>487255734.04000002</v>
      </c>
      <c r="M473" s="183">
        <f t="shared" si="32"/>
        <v>225149.63</v>
      </c>
      <c r="N473" s="183">
        <f t="shared" si="32"/>
        <v>13786982192.500999</v>
      </c>
      <c r="O473" s="183">
        <f t="shared" si="32"/>
        <v>82626415735.455002</v>
      </c>
      <c r="P473" s="183">
        <f t="shared" si="32"/>
        <v>45941778.417000003</v>
      </c>
      <c r="Q473" s="183"/>
      <c r="R473" s="183"/>
      <c r="S473" s="179"/>
      <c r="T473" s="179"/>
      <c r="U473" s="179"/>
      <c r="V473" s="179"/>
    </row>
    <row r="474" spans="1:22" s="56" customFormat="1" ht="15.95" customHeight="1" outlineLevel="3" x14ac:dyDescent="0.2">
      <c r="A474" s="58" t="s">
        <v>1277</v>
      </c>
      <c r="B474" s="58" t="s">
        <v>1695</v>
      </c>
      <c r="C474" s="61" t="s">
        <v>262</v>
      </c>
      <c r="D474" s="59" t="s">
        <v>1696</v>
      </c>
      <c r="E474" s="59" t="s">
        <v>1697</v>
      </c>
      <c r="F474" s="60" t="s">
        <v>1698</v>
      </c>
      <c r="G474" s="60" t="s">
        <v>737</v>
      </c>
      <c r="H474" s="61" t="s">
        <v>89</v>
      </c>
      <c r="I474" s="62">
        <v>3000000000</v>
      </c>
      <c r="J474" s="62">
        <v>3000000000</v>
      </c>
      <c r="K474" s="62" t="s">
        <v>85</v>
      </c>
      <c r="L474" s="62">
        <v>3000000000</v>
      </c>
      <c r="M474" s="62" t="s">
        <v>85</v>
      </c>
      <c r="N474" s="62" t="s">
        <v>85</v>
      </c>
      <c r="O474" s="62">
        <v>530249871420</v>
      </c>
      <c r="P474" s="62" t="s">
        <v>85</v>
      </c>
      <c r="Q474" s="62" t="s">
        <v>85</v>
      </c>
      <c r="R474" s="62" t="s">
        <v>1192</v>
      </c>
      <c r="S474" s="58" t="s">
        <v>102</v>
      </c>
      <c r="T474" s="58" t="s">
        <v>102</v>
      </c>
      <c r="U474" s="58" t="s">
        <v>93</v>
      </c>
      <c r="V474" s="58" t="s">
        <v>1789</v>
      </c>
    </row>
    <row r="475" spans="1:22" s="184" customFormat="1" ht="15.95" customHeight="1" outlineLevel="2" x14ac:dyDescent="0.2">
      <c r="A475" s="179"/>
      <c r="B475" s="179" t="s">
        <v>1801</v>
      </c>
      <c r="C475" s="180"/>
      <c r="D475" s="181"/>
      <c r="E475" s="181"/>
      <c r="F475" s="182"/>
      <c r="G475" s="182"/>
      <c r="H475" s="180"/>
      <c r="I475" s="183"/>
      <c r="J475" s="183">
        <f t="shared" ref="J475:P475" si="33">SUBTOTAL(9,J474:J474)</f>
        <v>3000000000</v>
      </c>
      <c r="K475" s="183">
        <f t="shared" si="33"/>
        <v>0</v>
      </c>
      <c r="L475" s="183">
        <f t="shared" si="33"/>
        <v>3000000000</v>
      </c>
      <c r="M475" s="183">
        <f t="shared" si="33"/>
        <v>0</v>
      </c>
      <c r="N475" s="183">
        <f t="shared" si="33"/>
        <v>0</v>
      </c>
      <c r="O475" s="183">
        <f t="shared" si="33"/>
        <v>530249871420</v>
      </c>
      <c r="P475" s="183">
        <f t="shared" si="33"/>
        <v>0</v>
      </c>
      <c r="Q475" s="183"/>
      <c r="R475" s="183"/>
      <c r="S475" s="179"/>
      <c r="T475" s="179"/>
      <c r="U475" s="179"/>
      <c r="V475" s="179"/>
    </row>
    <row r="476" spans="1:22" s="56" customFormat="1" ht="15.95" customHeight="1" outlineLevel="3" x14ac:dyDescent="0.2">
      <c r="A476" s="58" t="s">
        <v>1277</v>
      </c>
      <c r="B476" s="58" t="s">
        <v>469</v>
      </c>
      <c r="C476" s="61" t="s">
        <v>262</v>
      </c>
      <c r="D476" s="59" t="s">
        <v>1700</v>
      </c>
      <c r="E476" s="59" t="s">
        <v>1749</v>
      </c>
      <c r="F476" s="60" t="s">
        <v>1701</v>
      </c>
      <c r="G476" s="60" t="s">
        <v>737</v>
      </c>
      <c r="H476" s="61" t="s">
        <v>89</v>
      </c>
      <c r="I476" s="62">
        <v>73000000</v>
      </c>
      <c r="J476" s="62">
        <v>73000000</v>
      </c>
      <c r="K476" s="62" t="s">
        <v>85</v>
      </c>
      <c r="L476" s="62">
        <v>73000000</v>
      </c>
      <c r="M476" s="62" t="s">
        <v>85</v>
      </c>
      <c r="N476" s="62" t="s">
        <v>85</v>
      </c>
      <c r="O476" s="62">
        <v>12981849922.754</v>
      </c>
      <c r="P476" s="62" t="s">
        <v>85</v>
      </c>
      <c r="Q476" s="62" t="s">
        <v>85</v>
      </c>
      <c r="R476" s="62" t="s">
        <v>1192</v>
      </c>
      <c r="S476" s="58" t="s">
        <v>102</v>
      </c>
      <c r="T476" s="58" t="s">
        <v>102</v>
      </c>
      <c r="U476" s="58" t="s">
        <v>93</v>
      </c>
      <c r="V476" s="58" t="s">
        <v>470</v>
      </c>
    </row>
    <row r="477" spans="1:22" s="56" customFormat="1" ht="15.95" customHeight="1" outlineLevel="3" x14ac:dyDescent="0.2">
      <c r="A477" s="58" t="s">
        <v>1277</v>
      </c>
      <c r="B477" s="58" t="s">
        <v>469</v>
      </c>
      <c r="C477" s="61" t="s">
        <v>262</v>
      </c>
      <c r="D477" s="59" t="s">
        <v>1637</v>
      </c>
      <c r="E477" s="59" t="s">
        <v>1638</v>
      </c>
      <c r="F477" s="60" t="s">
        <v>1660</v>
      </c>
      <c r="G477" s="60" t="s">
        <v>1035</v>
      </c>
      <c r="H477" s="61" t="s">
        <v>89</v>
      </c>
      <c r="I477" s="62">
        <v>270500000</v>
      </c>
      <c r="J477" s="62">
        <v>270500000</v>
      </c>
      <c r="K477" s="62" t="s">
        <v>85</v>
      </c>
      <c r="L477" s="62">
        <v>270500000</v>
      </c>
      <c r="M477" s="62" t="s">
        <v>85</v>
      </c>
      <c r="N477" s="62" t="s">
        <v>85</v>
      </c>
      <c r="O477" s="62">
        <v>46122956812.697998</v>
      </c>
      <c r="P477" s="62" t="s">
        <v>85</v>
      </c>
      <c r="Q477" s="62" t="s">
        <v>85</v>
      </c>
      <c r="R477" s="62" t="s">
        <v>1192</v>
      </c>
      <c r="S477" s="58" t="s">
        <v>102</v>
      </c>
      <c r="T477" s="58" t="s">
        <v>102</v>
      </c>
      <c r="U477" s="58" t="s">
        <v>93</v>
      </c>
      <c r="V477" s="58" t="s">
        <v>470</v>
      </c>
    </row>
    <row r="478" spans="1:22" s="56" customFormat="1" ht="15.95" customHeight="1" outlineLevel="3" x14ac:dyDescent="0.2">
      <c r="A478" s="58" t="s">
        <v>1277</v>
      </c>
      <c r="B478" s="58" t="s">
        <v>469</v>
      </c>
      <c r="C478" s="61" t="s">
        <v>262</v>
      </c>
      <c r="D478" s="59" t="s">
        <v>1187</v>
      </c>
      <c r="E478" s="59" t="s">
        <v>1188</v>
      </c>
      <c r="F478" s="60" t="s">
        <v>1189</v>
      </c>
      <c r="G478" s="60" t="s">
        <v>488</v>
      </c>
      <c r="H478" s="61" t="s">
        <v>89</v>
      </c>
      <c r="I478" s="62">
        <v>750000000</v>
      </c>
      <c r="J478" s="62">
        <v>750000000</v>
      </c>
      <c r="K478" s="62">
        <v>185000000</v>
      </c>
      <c r="L478" s="62" t="s">
        <v>85</v>
      </c>
      <c r="M478" s="62">
        <v>185000000</v>
      </c>
      <c r="N478" s="62">
        <v>29155989270</v>
      </c>
      <c r="O478" s="62" t="s">
        <v>85</v>
      </c>
      <c r="P478" s="62">
        <v>37749247054.800003</v>
      </c>
      <c r="Q478" s="62">
        <v>185000000</v>
      </c>
      <c r="R478" s="62" t="s">
        <v>1192</v>
      </c>
      <c r="S478" s="58" t="s">
        <v>102</v>
      </c>
      <c r="T478" s="58" t="s">
        <v>102</v>
      </c>
      <c r="U478" s="58" t="s">
        <v>93</v>
      </c>
      <c r="V478" s="58" t="s">
        <v>470</v>
      </c>
    </row>
    <row r="479" spans="1:22" s="56" customFormat="1" ht="15.95" customHeight="1" outlineLevel="3" x14ac:dyDescent="0.2">
      <c r="A479" s="58" t="s">
        <v>1277</v>
      </c>
      <c r="B479" s="58" t="s">
        <v>469</v>
      </c>
      <c r="C479" s="61" t="s">
        <v>262</v>
      </c>
      <c r="D479" s="59" t="s">
        <v>1387</v>
      </c>
      <c r="E479" s="59" t="s">
        <v>1388</v>
      </c>
      <c r="F479" s="60" t="s">
        <v>1389</v>
      </c>
      <c r="G479" s="60" t="s">
        <v>1213</v>
      </c>
      <c r="H479" s="61" t="s">
        <v>89</v>
      </c>
      <c r="I479" s="62">
        <v>200000000</v>
      </c>
      <c r="J479" s="62">
        <v>200000000</v>
      </c>
      <c r="K479" s="62">
        <v>45000000</v>
      </c>
      <c r="L479" s="62" t="s">
        <v>85</v>
      </c>
      <c r="M479" s="62">
        <v>45000000</v>
      </c>
      <c r="N479" s="62">
        <v>7091997390</v>
      </c>
      <c r="O479" s="62" t="s">
        <v>85</v>
      </c>
      <c r="P479" s="62">
        <v>9182249283.6000004</v>
      </c>
      <c r="Q479" s="62">
        <v>45000000</v>
      </c>
      <c r="R479" s="62" t="s">
        <v>1192</v>
      </c>
      <c r="S479" s="58" t="s">
        <v>102</v>
      </c>
      <c r="T479" s="58" t="s">
        <v>102</v>
      </c>
      <c r="U479" s="58" t="s">
        <v>93</v>
      </c>
      <c r="V479" s="58" t="s">
        <v>470</v>
      </c>
    </row>
    <row r="480" spans="1:22" s="56" customFormat="1" ht="15.95" customHeight="1" outlineLevel="3" x14ac:dyDescent="0.2">
      <c r="A480" s="58" t="s">
        <v>1277</v>
      </c>
      <c r="B480" s="58" t="s">
        <v>469</v>
      </c>
      <c r="C480" s="61" t="s">
        <v>262</v>
      </c>
      <c r="D480" s="59" t="s">
        <v>1036</v>
      </c>
      <c r="E480" s="59" t="s">
        <v>1037</v>
      </c>
      <c r="F480" s="60" t="s">
        <v>1038</v>
      </c>
      <c r="G480" s="60" t="s">
        <v>1039</v>
      </c>
      <c r="H480" s="61" t="s">
        <v>89</v>
      </c>
      <c r="I480" s="62">
        <v>450000000</v>
      </c>
      <c r="J480" s="62">
        <v>450000000</v>
      </c>
      <c r="K480" s="62">
        <v>195000000</v>
      </c>
      <c r="L480" s="62" t="s">
        <v>85</v>
      </c>
      <c r="M480" s="62">
        <v>195000000</v>
      </c>
      <c r="N480" s="62">
        <v>30731988690</v>
      </c>
      <c r="O480" s="62" t="s">
        <v>85</v>
      </c>
      <c r="P480" s="62">
        <v>39789746895.599998</v>
      </c>
      <c r="Q480" s="62">
        <v>195000000</v>
      </c>
      <c r="R480" s="62" t="s">
        <v>1192</v>
      </c>
      <c r="S480" s="58" t="s">
        <v>471</v>
      </c>
      <c r="T480" s="58" t="s">
        <v>102</v>
      </c>
      <c r="U480" s="58" t="s">
        <v>93</v>
      </c>
      <c r="V480" s="58" t="s">
        <v>470</v>
      </c>
    </row>
    <row r="481" spans="1:22" s="56" customFormat="1" ht="15.95" customHeight="1" outlineLevel="3" x14ac:dyDescent="0.2">
      <c r="A481" s="58" t="s">
        <v>1277</v>
      </c>
      <c r="B481" s="58" t="s">
        <v>469</v>
      </c>
      <c r="C481" s="61" t="s">
        <v>262</v>
      </c>
      <c r="D481" s="59" t="s">
        <v>1615</v>
      </c>
      <c r="E481" s="59" t="s">
        <v>1235</v>
      </c>
      <c r="F481" s="60" t="s">
        <v>1616</v>
      </c>
      <c r="G481" s="60" t="s">
        <v>1617</v>
      </c>
      <c r="H481" s="61" t="s">
        <v>89</v>
      </c>
      <c r="I481" s="62">
        <v>100000000</v>
      </c>
      <c r="J481" s="62">
        <v>100000000</v>
      </c>
      <c r="K481" s="62">
        <v>15000000</v>
      </c>
      <c r="L481" s="62" t="s">
        <v>85</v>
      </c>
      <c r="M481" s="62">
        <v>15000000</v>
      </c>
      <c r="N481" s="62">
        <v>2363999130</v>
      </c>
      <c r="O481" s="62" t="s">
        <v>85</v>
      </c>
      <c r="P481" s="62">
        <v>3060749761.1999998</v>
      </c>
      <c r="Q481" s="62">
        <v>15000000</v>
      </c>
      <c r="R481" s="62" t="s">
        <v>1192</v>
      </c>
      <c r="S481" s="58" t="s">
        <v>102</v>
      </c>
      <c r="T481" s="58" t="s">
        <v>102</v>
      </c>
      <c r="U481" s="58" t="s">
        <v>93</v>
      </c>
      <c r="V481" s="58" t="s">
        <v>470</v>
      </c>
    </row>
    <row r="482" spans="1:22" s="184" customFormat="1" ht="15.95" customHeight="1" outlineLevel="2" x14ac:dyDescent="0.2">
      <c r="A482" s="179"/>
      <c r="B482" s="179" t="s">
        <v>1099</v>
      </c>
      <c r="C482" s="180"/>
      <c r="D482" s="181"/>
      <c r="E482" s="181"/>
      <c r="F482" s="182"/>
      <c r="G482" s="182"/>
      <c r="H482" s="180"/>
      <c r="I482" s="183"/>
      <c r="J482" s="183">
        <f t="shared" ref="J482:P482" si="34">SUBTOTAL(9,J476:J481)</f>
        <v>1843500000</v>
      </c>
      <c r="K482" s="183">
        <f t="shared" si="34"/>
        <v>440000000</v>
      </c>
      <c r="L482" s="183">
        <f t="shared" si="34"/>
        <v>343500000</v>
      </c>
      <c r="M482" s="183">
        <f t="shared" si="34"/>
        <v>440000000</v>
      </c>
      <c r="N482" s="183">
        <f t="shared" si="34"/>
        <v>69343974480</v>
      </c>
      <c r="O482" s="183">
        <f t="shared" si="34"/>
        <v>59104806735.451996</v>
      </c>
      <c r="P482" s="183">
        <f t="shared" si="34"/>
        <v>89781992995.199997</v>
      </c>
      <c r="Q482" s="183"/>
      <c r="R482" s="183"/>
      <c r="S482" s="179"/>
      <c r="T482" s="179"/>
      <c r="U482" s="179"/>
      <c r="V482" s="179"/>
    </row>
    <row r="483" spans="1:22" s="56" customFormat="1" ht="15.95" customHeight="1" outlineLevel="3" x14ac:dyDescent="0.2">
      <c r="A483" s="58" t="s">
        <v>1277</v>
      </c>
      <c r="B483" s="58" t="s">
        <v>348</v>
      </c>
      <c r="C483" s="61" t="s">
        <v>263</v>
      </c>
      <c r="D483" s="59">
        <v>10266</v>
      </c>
      <c r="E483" s="59" t="s">
        <v>245</v>
      </c>
      <c r="F483" s="60" t="s">
        <v>546</v>
      </c>
      <c r="G483" s="60" t="s">
        <v>769</v>
      </c>
      <c r="H483" s="61" t="s">
        <v>101</v>
      </c>
      <c r="I483" s="62">
        <v>50000000</v>
      </c>
      <c r="J483" s="62">
        <v>60544999.689585783</v>
      </c>
      <c r="K483" s="62">
        <v>28420175.013999999</v>
      </c>
      <c r="L483" s="62" t="s">
        <v>85</v>
      </c>
      <c r="M483" s="62">
        <v>24823449.873</v>
      </c>
      <c r="N483" s="62">
        <v>4479017933.7819996</v>
      </c>
      <c r="O483" s="62" t="s">
        <v>85</v>
      </c>
      <c r="P483" s="62">
        <v>5065224551.3409996</v>
      </c>
      <c r="Q483" s="62">
        <v>20500000</v>
      </c>
      <c r="R483" s="62" t="s">
        <v>1192</v>
      </c>
      <c r="S483" s="58" t="s">
        <v>102</v>
      </c>
      <c r="T483" s="58" t="s">
        <v>97</v>
      </c>
      <c r="U483" s="58" t="s">
        <v>93</v>
      </c>
      <c r="V483" s="58" t="s">
        <v>284</v>
      </c>
    </row>
    <row r="484" spans="1:22" s="56" customFormat="1" ht="15.95" customHeight="1" outlineLevel="3" x14ac:dyDescent="0.2">
      <c r="A484" s="58" t="s">
        <v>1277</v>
      </c>
      <c r="B484" s="58" t="s">
        <v>348</v>
      </c>
      <c r="C484" s="61" t="s">
        <v>263</v>
      </c>
      <c r="D484" s="59">
        <v>10765</v>
      </c>
      <c r="E484" s="59" t="s">
        <v>250</v>
      </c>
      <c r="F484" s="60" t="s">
        <v>547</v>
      </c>
      <c r="G484" s="60" t="s">
        <v>26</v>
      </c>
      <c r="H484" s="61" t="s">
        <v>101</v>
      </c>
      <c r="I484" s="62">
        <v>69000000</v>
      </c>
      <c r="J484" s="62">
        <v>83552099.571628377</v>
      </c>
      <c r="K484" s="62">
        <v>30083795.013999999</v>
      </c>
      <c r="L484" s="62" t="s">
        <v>85</v>
      </c>
      <c r="M484" s="62">
        <v>26276529.864999998</v>
      </c>
      <c r="N484" s="62">
        <v>4741204349.4180002</v>
      </c>
      <c r="O484" s="62" t="s">
        <v>85</v>
      </c>
      <c r="P484" s="62">
        <v>5361725500.6879997</v>
      </c>
      <c r="Q484" s="62">
        <v>21700000</v>
      </c>
      <c r="R484" s="62" t="s">
        <v>268</v>
      </c>
      <c r="S484" s="58" t="s">
        <v>334</v>
      </c>
      <c r="T484" s="58" t="s">
        <v>143</v>
      </c>
      <c r="U484" s="58" t="s">
        <v>220</v>
      </c>
      <c r="V484" s="58" t="s">
        <v>284</v>
      </c>
    </row>
    <row r="485" spans="1:22" s="56" customFormat="1" ht="15.95" customHeight="1" outlineLevel="3" x14ac:dyDescent="0.2">
      <c r="A485" s="58" t="s">
        <v>1277</v>
      </c>
      <c r="B485" s="58" t="s">
        <v>348</v>
      </c>
      <c r="C485" s="61" t="s">
        <v>263</v>
      </c>
      <c r="D485" s="59">
        <v>10766</v>
      </c>
      <c r="E485" s="59" t="s">
        <v>251</v>
      </c>
      <c r="F485" s="60" t="s">
        <v>548</v>
      </c>
      <c r="G485" s="60" t="s">
        <v>1247</v>
      </c>
      <c r="H485" s="61" t="s">
        <v>101</v>
      </c>
      <c r="I485" s="62">
        <v>80000000</v>
      </c>
      <c r="J485" s="62">
        <v>96871999.503337249</v>
      </c>
      <c r="K485" s="62">
        <v>2079525.0009999999</v>
      </c>
      <c r="L485" s="62" t="s">
        <v>85</v>
      </c>
      <c r="M485" s="62">
        <v>1816349.9909999999</v>
      </c>
      <c r="N485" s="62">
        <v>327733019.54500002</v>
      </c>
      <c r="O485" s="62" t="s">
        <v>85</v>
      </c>
      <c r="P485" s="62">
        <v>370626186.68400002</v>
      </c>
      <c r="Q485" s="62">
        <v>1500000</v>
      </c>
      <c r="R485" s="62" t="s">
        <v>1192</v>
      </c>
      <c r="S485" s="58" t="s">
        <v>102</v>
      </c>
      <c r="T485" s="58" t="s">
        <v>96</v>
      </c>
      <c r="U485" s="58" t="s">
        <v>111</v>
      </c>
      <c r="V485" s="58" t="s">
        <v>284</v>
      </c>
    </row>
    <row r="486" spans="1:22" s="56" customFormat="1" ht="15.95" customHeight="1" outlineLevel="3" x14ac:dyDescent="0.2">
      <c r="A486" s="58" t="s">
        <v>1277</v>
      </c>
      <c r="B486" s="58" t="s">
        <v>348</v>
      </c>
      <c r="C486" s="61" t="s">
        <v>263</v>
      </c>
      <c r="D486" s="59">
        <v>10768</v>
      </c>
      <c r="E486" s="59" t="s">
        <v>281</v>
      </c>
      <c r="F486" s="60" t="s">
        <v>549</v>
      </c>
      <c r="G486" s="60" t="s">
        <v>282</v>
      </c>
      <c r="H486" s="61" t="s">
        <v>101</v>
      </c>
      <c r="I486" s="62">
        <v>5000000</v>
      </c>
      <c r="J486" s="62">
        <v>6054499.9689585781</v>
      </c>
      <c r="K486" s="62">
        <v>6931750.0029999996</v>
      </c>
      <c r="L486" s="62" t="s">
        <v>85</v>
      </c>
      <c r="M486" s="62">
        <v>6054499.9689999996</v>
      </c>
      <c r="N486" s="62">
        <v>1092443398.483</v>
      </c>
      <c r="O486" s="62" t="s">
        <v>85</v>
      </c>
      <c r="P486" s="62">
        <v>1235420622.2780001</v>
      </c>
      <c r="Q486" s="62">
        <v>5000000</v>
      </c>
      <c r="R486" s="62" t="s">
        <v>268</v>
      </c>
      <c r="S486" s="58" t="s">
        <v>334</v>
      </c>
      <c r="T486" s="58" t="s">
        <v>97</v>
      </c>
      <c r="U486" s="58" t="s">
        <v>283</v>
      </c>
      <c r="V486" s="58" t="s">
        <v>284</v>
      </c>
    </row>
    <row r="487" spans="1:22" s="56" customFormat="1" ht="15.95" customHeight="1" outlineLevel="3" x14ac:dyDescent="0.2">
      <c r="A487" s="58" t="s">
        <v>1277</v>
      </c>
      <c r="B487" s="58" t="s">
        <v>348</v>
      </c>
      <c r="C487" s="61" t="s">
        <v>263</v>
      </c>
      <c r="D487" s="59" t="s">
        <v>248</v>
      </c>
      <c r="E487" s="59" t="s">
        <v>249</v>
      </c>
      <c r="F487" s="60" t="s">
        <v>548</v>
      </c>
      <c r="G487" s="60" t="s">
        <v>115</v>
      </c>
      <c r="H487" s="61" t="s">
        <v>101</v>
      </c>
      <c r="I487" s="62">
        <v>120000000</v>
      </c>
      <c r="J487" s="62">
        <v>145307999.25500587</v>
      </c>
      <c r="K487" s="62">
        <v>83181000.040000007</v>
      </c>
      <c r="L487" s="62" t="s">
        <v>85</v>
      </c>
      <c r="M487" s="62">
        <v>72653999.628000006</v>
      </c>
      <c r="N487" s="62">
        <v>13109320781.801001</v>
      </c>
      <c r="O487" s="62" t="s">
        <v>85</v>
      </c>
      <c r="P487" s="62">
        <v>14825047467.34</v>
      </c>
      <c r="Q487" s="62">
        <v>60000000</v>
      </c>
      <c r="R487" s="62" t="s">
        <v>1192</v>
      </c>
      <c r="S487" s="58" t="s">
        <v>102</v>
      </c>
      <c r="T487" s="58" t="s">
        <v>94</v>
      </c>
      <c r="U487" s="58" t="s">
        <v>93</v>
      </c>
      <c r="V487" s="58" t="s">
        <v>284</v>
      </c>
    </row>
    <row r="488" spans="1:22" s="56" customFormat="1" ht="15.95" customHeight="1" outlineLevel="3" x14ac:dyDescent="0.2">
      <c r="A488" s="58" t="s">
        <v>1277</v>
      </c>
      <c r="B488" s="58" t="s">
        <v>348</v>
      </c>
      <c r="C488" s="61" t="s">
        <v>263</v>
      </c>
      <c r="D488" s="59" t="s">
        <v>382</v>
      </c>
      <c r="E488" s="59" t="s">
        <v>383</v>
      </c>
      <c r="F488" s="60" t="s">
        <v>550</v>
      </c>
      <c r="G488" s="60" t="s">
        <v>946</v>
      </c>
      <c r="H488" s="61" t="s">
        <v>101</v>
      </c>
      <c r="I488" s="62">
        <v>284000000</v>
      </c>
      <c r="J488" s="62">
        <v>343895598.23684722</v>
      </c>
      <c r="K488" s="62">
        <v>16971696.708000001</v>
      </c>
      <c r="L488" s="62" t="s">
        <v>85</v>
      </c>
      <c r="M488" s="62">
        <v>14823837.723999999</v>
      </c>
      <c r="N488" s="62">
        <v>2674738416.8470001</v>
      </c>
      <c r="O488" s="62" t="s">
        <v>85</v>
      </c>
      <c r="P488" s="62">
        <v>3024803851.586</v>
      </c>
      <c r="Q488" s="62">
        <v>12242000</v>
      </c>
      <c r="R488" s="62" t="s">
        <v>1192</v>
      </c>
      <c r="S488" s="58" t="s">
        <v>102</v>
      </c>
      <c r="T488" s="58" t="s">
        <v>94</v>
      </c>
      <c r="U488" s="58" t="s">
        <v>385</v>
      </c>
      <c r="V488" s="58" t="s">
        <v>284</v>
      </c>
    </row>
    <row r="489" spans="1:22" s="56" customFormat="1" ht="15.95" customHeight="1" outlineLevel="3" x14ac:dyDescent="0.2">
      <c r="A489" s="58" t="s">
        <v>1277</v>
      </c>
      <c r="B489" s="58" t="s">
        <v>348</v>
      </c>
      <c r="C489" s="61" t="s">
        <v>263</v>
      </c>
      <c r="D489" s="59" t="s">
        <v>77</v>
      </c>
      <c r="E489" s="59" t="s">
        <v>78</v>
      </c>
      <c r="F489" s="60" t="s">
        <v>551</v>
      </c>
      <c r="G489" s="60" t="s">
        <v>123</v>
      </c>
      <c r="H489" s="61" t="s">
        <v>101</v>
      </c>
      <c r="I489" s="62">
        <v>25000000</v>
      </c>
      <c r="J489" s="62">
        <v>30272499.844792891</v>
      </c>
      <c r="K489" s="62">
        <v>326086.15600000002</v>
      </c>
      <c r="L489" s="62" t="s">
        <v>85</v>
      </c>
      <c r="M489" s="62">
        <v>284818.20899999997</v>
      </c>
      <c r="N489" s="62">
        <v>51391159.329000004</v>
      </c>
      <c r="O489" s="62" t="s">
        <v>85</v>
      </c>
      <c r="P489" s="62">
        <v>58117151.081</v>
      </c>
      <c r="Q489" s="62">
        <v>235212</v>
      </c>
      <c r="R489" s="62" t="s">
        <v>268</v>
      </c>
      <c r="S489" s="58" t="s">
        <v>334</v>
      </c>
      <c r="T489" s="58" t="s">
        <v>94</v>
      </c>
      <c r="U489" s="58" t="s">
        <v>111</v>
      </c>
      <c r="V489" s="58" t="s">
        <v>284</v>
      </c>
    </row>
    <row r="490" spans="1:22" s="56" customFormat="1" ht="15.95" customHeight="1" outlineLevel="3" x14ac:dyDescent="0.2">
      <c r="A490" s="58" t="s">
        <v>1277</v>
      </c>
      <c r="B490" s="58" t="s">
        <v>348</v>
      </c>
      <c r="C490" s="61" t="s">
        <v>263</v>
      </c>
      <c r="D490" s="59" t="s">
        <v>2</v>
      </c>
      <c r="E490" s="59" t="s">
        <v>3</v>
      </c>
      <c r="F490" s="60" t="s">
        <v>552</v>
      </c>
      <c r="G490" s="60" t="s">
        <v>37</v>
      </c>
      <c r="H490" s="61" t="s">
        <v>101</v>
      </c>
      <c r="I490" s="62">
        <v>10000000</v>
      </c>
      <c r="J490" s="62">
        <v>12108999.937917156</v>
      </c>
      <c r="K490" s="62">
        <v>13863500.006999999</v>
      </c>
      <c r="L490" s="62" t="s">
        <v>85</v>
      </c>
      <c r="M490" s="62">
        <v>12108999.937999999</v>
      </c>
      <c r="N490" s="62">
        <v>2184886796.967</v>
      </c>
      <c r="O490" s="62" t="s">
        <v>85</v>
      </c>
      <c r="P490" s="62">
        <v>2470841244.5570002</v>
      </c>
      <c r="Q490" s="62">
        <v>10000000</v>
      </c>
      <c r="R490" s="62" t="s">
        <v>268</v>
      </c>
      <c r="S490" s="58" t="s">
        <v>334</v>
      </c>
      <c r="T490" s="58" t="s">
        <v>96</v>
      </c>
      <c r="U490" s="58" t="s">
        <v>371</v>
      </c>
      <c r="V490" s="58" t="s">
        <v>284</v>
      </c>
    </row>
    <row r="491" spans="1:22" s="56" customFormat="1" ht="15.95" customHeight="1" outlineLevel="3" x14ac:dyDescent="0.2">
      <c r="A491" s="58" t="s">
        <v>1277</v>
      </c>
      <c r="B491" s="58" t="s">
        <v>348</v>
      </c>
      <c r="C491" s="61" t="s">
        <v>263</v>
      </c>
      <c r="D491" s="59" t="s">
        <v>4</v>
      </c>
      <c r="E491" s="59" t="s">
        <v>5</v>
      </c>
      <c r="F491" s="60" t="s">
        <v>553</v>
      </c>
      <c r="G491" s="60" t="s">
        <v>6</v>
      </c>
      <c r="H491" s="61" t="s">
        <v>101</v>
      </c>
      <c r="I491" s="62">
        <v>7000000</v>
      </c>
      <c r="J491" s="62">
        <v>8476299.9565420095</v>
      </c>
      <c r="K491" s="62">
        <v>9676723.0050000008</v>
      </c>
      <c r="L491" s="62" t="s">
        <v>85</v>
      </c>
      <c r="M491" s="62">
        <v>8452081.9570000004</v>
      </c>
      <c r="N491" s="62">
        <v>1525050984.283</v>
      </c>
      <c r="O491" s="62" t="s">
        <v>85</v>
      </c>
      <c r="P491" s="62">
        <v>1724647188.701</v>
      </c>
      <c r="Q491" s="62">
        <v>6980000</v>
      </c>
      <c r="R491" s="62" t="s">
        <v>268</v>
      </c>
      <c r="S491" s="58" t="s">
        <v>334</v>
      </c>
      <c r="T491" s="58" t="s">
        <v>97</v>
      </c>
      <c r="U491" s="58" t="s">
        <v>220</v>
      </c>
      <c r="V491" s="58" t="s">
        <v>284</v>
      </c>
    </row>
    <row r="492" spans="1:22" s="56" customFormat="1" ht="15.95" customHeight="1" outlineLevel="3" x14ac:dyDescent="0.2">
      <c r="A492" s="58" t="s">
        <v>1277</v>
      </c>
      <c r="B492" s="58" t="s">
        <v>348</v>
      </c>
      <c r="C492" s="61" t="s">
        <v>263</v>
      </c>
      <c r="D492" s="59" t="s">
        <v>48</v>
      </c>
      <c r="E492" s="59" t="s">
        <v>49</v>
      </c>
      <c r="F492" s="60" t="s">
        <v>554</v>
      </c>
      <c r="G492" s="60" t="s">
        <v>995</v>
      </c>
      <c r="H492" s="61" t="s">
        <v>101</v>
      </c>
      <c r="I492" s="62">
        <v>283200000</v>
      </c>
      <c r="J492" s="62">
        <v>342926878.2418139</v>
      </c>
      <c r="K492" s="62">
        <v>71371636.848000005</v>
      </c>
      <c r="L492" s="62">
        <v>5749483.8449999997</v>
      </c>
      <c r="M492" s="62">
        <v>57150431.050999999</v>
      </c>
      <c r="N492" s="62">
        <v>11248165827.742001</v>
      </c>
      <c r="O492" s="62">
        <v>1018468771.027</v>
      </c>
      <c r="P492" s="62">
        <v>11661544546.066999</v>
      </c>
      <c r="Q492" s="62">
        <v>47196656.490000002</v>
      </c>
      <c r="R492" s="62" t="s">
        <v>268</v>
      </c>
      <c r="S492" s="58" t="s">
        <v>334</v>
      </c>
      <c r="T492" s="58" t="s">
        <v>96</v>
      </c>
      <c r="U492" s="58" t="s">
        <v>358</v>
      </c>
      <c r="V492" s="58" t="s">
        <v>284</v>
      </c>
    </row>
    <row r="493" spans="1:22" s="56" customFormat="1" ht="15.95" customHeight="1" outlineLevel="3" x14ac:dyDescent="0.2">
      <c r="A493" s="58" t="s">
        <v>1277</v>
      </c>
      <c r="B493" s="58" t="s">
        <v>348</v>
      </c>
      <c r="C493" s="61" t="s">
        <v>263</v>
      </c>
      <c r="D493" s="59" t="s">
        <v>386</v>
      </c>
      <c r="E493" s="59" t="s">
        <v>387</v>
      </c>
      <c r="F493" s="60" t="s">
        <v>555</v>
      </c>
      <c r="G493" s="60" t="s">
        <v>859</v>
      </c>
      <c r="H493" s="61" t="s">
        <v>101</v>
      </c>
      <c r="I493" s="62">
        <v>130000000</v>
      </c>
      <c r="J493" s="62">
        <v>157416999.19292304</v>
      </c>
      <c r="K493" s="62">
        <v>157429.747</v>
      </c>
      <c r="L493" s="62" t="s">
        <v>85</v>
      </c>
      <c r="M493" s="62">
        <v>137506.171</v>
      </c>
      <c r="N493" s="62">
        <v>24810919</v>
      </c>
      <c r="O493" s="62" t="s">
        <v>85</v>
      </c>
      <c r="P493" s="62">
        <v>28058131.921</v>
      </c>
      <c r="Q493" s="62">
        <v>113557</v>
      </c>
      <c r="R493" s="62" t="s">
        <v>1192</v>
      </c>
      <c r="S493" s="58" t="s">
        <v>102</v>
      </c>
      <c r="T493" s="58" t="s">
        <v>143</v>
      </c>
      <c r="U493" s="58" t="s">
        <v>636</v>
      </c>
      <c r="V493" s="58" t="s">
        <v>284</v>
      </c>
    </row>
    <row r="494" spans="1:22" s="56" customFormat="1" ht="15.95" customHeight="1" outlineLevel="3" x14ac:dyDescent="0.2">
      <c r="A494" s="58" t="s">
        <v>1277</v>
      </c>
      <c r="B494" s="58" t="s">
        <v>348</v>
      </c>
      <c r="C494" s="61" t="s">
        <v>263</v>
      </c>
      <c r="D494" s="59" t="s">
        <v>388</v>
      </c>
      <c r="E494" s="59" t="s">
        <v>389</v>
      </c>
      <c r="F494" s="60" t="s">
        <v>556</v>
      </c>
      <c r="G494" s="60" t="s">
        <v>123</v>
      </c>
      <c r="H494" s="61" t="s">
        <v>101</v>
      </c>
      <c r="I494" s="62">
        <v>9000000</v>
      </c>
      <c r="J494" s="62">
        <v>10898099.944125442</v>
      </c>
      <c r="K494" s="62">
        <v>12477150.005999999</v>
      </c>
      <c r="L494" s="62" t="s">
        <v>85</v>
      </c>
      <c r="M494" s="62">
        <v>10898099.944</v>
      </c>
      <c r="N494" s="62">
        <v>1966398117.27</v>
      </c>
      <c r="O494" s="62" t="s">
        <v>85</v>
      </c>
      <c r="P494" s="62">
        <v>2223757120.1009998</v>
      </c>
      <c r="Q494" s="62">
        <v>9000000</v>
      </c>
      <c r="R494" s="62" t="s">
        <v>268</v>
      </c>
      <c r="S494" s="58" t="s">
        <v>334</v>
      </c>
      <c r="T494" s="58" t="s">
        <v>97</v>
      </c>
      <c r="U494" s="58" t="s">
        <v>358</v>
      </c>
      <c r="V494" s="58" t="s">
        <v>284</v>
      </c>
    </row>
    <row r="495" spans="1:22" s="56" customFormat="1" ht="15.95" customHeight="1" outlineLevel="3" x14ac:dyDescent="0.2">
      <c r="A495" s="58" t="s">
        <v>1277</v>
      </c>
      <c r="B495" s="58" t="s">
        <v>348</v>
      </c>
      <c r="C495" s="61" t="s">
        <v>263</v>
      </c>
      <c r="D495" s="59" t="s">
        <v>390</v>
      </c>
      <c r="E495" s="59" t="s">
        <v>391</v>
      </c>
      <c r="F495" s="60" t="s">
        <v>557</v>
      </c>
      <c r="G495" s="60" t="s">
        <v>114</v>
      </c>
      <c r="H495" s="61" t="s">
        <v>101</v>
      </c>
      <c r="I495" s="62">
        <v>2000000</v>
      </c>
      <c r="J495" s="62">
        <v>2421799.9875834314</v>
      </c>
      <c r="K495" s="62">
        <v>2772700.0010000002</v>
      </c>
      <c r="L495" s="62" t="s">
        <v>85</v>
      </c>
      <c r="M495" s="62">
        <v>2421799.9879999999</v>
      </c>
      <c r="N495" s="62">
        <v>436977359.39300001</v>
      </c>
      <c r="O495" s="62" t="s">
        <v>85</v>
      </c>
      <c r="P495" s="62">
        <v>494168248.91100001</v>
      </c>
      <c r="Q495" s="62">
        <v>2000000</v>
      </c>
      <c r="R495" s="62" t="s">
        <v>268</v>
      </c>
      <c r="S495" s="58" t="s">
        <v>334</v>
      </c>
      <c r="T495" s="58" t="s">
        <v>96</v>
      </c>
      <c r="U495" s="58" t="s">
        <v>111</v>
      </c>
      <c r="V495" s="58" t="s">
        <v>284</v>
      </c>
    </row>
    <row r="496" spans="1:22" s="56" customFormat="1" ht="15.95" customHeight="1" outlineLevel="3" x14ac:dyDescent="0.2">
      <c r="A496" s="58" t="s">
        <v>1277</v>
      </c>
      <c r="B496" s="58" t="s">
        <v>348</v>
      </c>
      <c r="C496" s="61" t="s">
        <v>263</v>
      </c>
      <c r="D496" s="59" t="s">
        <v>392</v>
      </c>
      <c r="E496" s="59" t="s">
        <v>393</v>
      </c>
      <c r="F496" s="60" t="s">
        <v>558</v>
      </c>
      <c r="G496" s="60" t="s">
        <v>737</v>
      </c>
      <c r="H496" s="61" t="s">
        <v>101</v>
      </c>
      <c r="I496" s="62">
        <v>420000000</v>
      </c>
      <c r="J496" s="62">
        <v>508577997.39252055</v>
      </c>
      <c r="K496" s="62">
        <v>172337296.127</v>
      </c>
      <c r="L496" s="62">
        <v>10264707.006999999</v>
      </c>
      <c r="M496" s="62">
        <v>141318195.178</v>
      </c>
      <c r="N496" s="62">
        <v>27160347874.053001</v>
      </c>
      <c r="O496" s="62">
        <v>1795898109</v>
      </c>
      <c r="P496" s="62">
        <v>28835975476.339001</v>
      </c>
      <c r="Q496" s="62">
        <v>116705092</v>
      </c>
      <c r="R496" s="62" t="s">
        <v>268</v>
      </c>
      <c r="S496" s="58" t="s">
        <v>334</v>
      </c>
      <c r="T496" s="58" t="s">
        <v>96</v>
      </c>
      <c r="U496" s="58" t="s">
        <v>111</v>
      </c>
      <c r="V496" s="58" t="s">
        <v>284</v>
      </c>
    </row>
    <row r="497" spans="1:22" s="56" customFormat="1" ht="15.95" customHeight="1" outlineLevel="3" x14ac:dyDescent="0.2">
      <c r="A497" s="58" t="s">
        <v>1277</v>
      </c>
      <c r="B497" s="58" t="s">
        <v>348</v>
      </c>
      <c r="C497" s="61" t="s">
        <v>263</v>
      </c>
      <c r="D497" s="59" t="s">
        <v>618</v>
      </c>
      <c r="E497" s="59" t="s">
        <v>619</v>
      </c>
      <c r="F497" s="60" t="s">
        <v>620</v>
      </c>
      <c r="G497" s="60" t="s">
        <v>138</v>
      </c>
      <c r="H497" s="61" t="s">
        <v>101</v>
      </c>
      <c r="I497" s="62">
        <v>340000000</v>
      </c>
      <c r="J497" s="62">
        <v>411705997.88918334</v>
      </c>
      <c r="K497" s="62">
        <v>221816000.10699999</v>
      </c>
      <c r="L497" s="62" t="s">
        <v>85</v>
      </c>
      <c r="M497" s="62">
        <v>193743999.007</v>
      </c>
      <c r="N497" s="62">
        <v>34958188751.469002</v>
      </c>
      <c r="O497" s="62" t="s">
        <v>85</v>
      </c>
      <c r="P497" s="62">
        <v>39533459912.907997</v>
      </c>
      <c r="Q497" s="62">
        <v>160000000</v>
      </c>
      <c r="R497" s="62" t="s">
        <v>1192</v>
      </c>
      <c r="S497" s="58" t="s">
        <v>102</v>
      </c>
      <c r="T497" s="58" t="s">
        <v>94</v>
      </c>
      <c r="U497" s="58" t="s">
        <v>385</v>
      </c>
      <c r="V497" s="58" t="s">
        <v>284</v>
      </c>
    </row>
    <row r="498" spans="1:22" s="56" customFormat="1" ht="15.95" customHeight="1" outlineLevel="3" x14ac:dyDescent="0.2">
      <c r="A498" s="58" t="s">
        <v>1277</v>
      </c>
      <c r="B498" s="58" t="s">
        <v>348</v>
      </c>
      <c r="C498" s="61" t="s">
        <v>263</v>
      </c>
      <c r="D498" s="59" t="s">
        <v>907</v>
      </c>
      <c r="E498" s="59" t="s">
        <v>908</v>
      </c>
      <c r="F498" s="60" t="s">
        <v>909</v>
      </c>
      <c r="G498" s="60" t="s">
        <v>642</v>
      </c>
      <c r="H498" s="61" t="s">
        <v>101</v>
      </c>
      <c r="I498" s="62">
        <v>38400000</v>
      </c>
      <c r="J498" s="62">
        <v>46498559.76160188</v>
      </c>
      <c r="K498" s="62">
        <v>14518119.227</v>
      </c>
      <c r="L498" s="62" t="s">
        <v>85</v>
      </c>
      <c r="M498" s="62">
        <v>12680773.595000001</v>
      </c>
      <c r="N498" s="62">
        <v>2288054748.1440001</v>
      </c>
      <c r="O498" s="62" t="s">
        <v>85</v>
      </c>
      <c r="P498" s="62">
        <v>2587511650.1989999</v>
      </c>
      <c r="Q498" s="62">
        <v>10472189</v>
      </c>
      <c r="R498" s="62" t="s">
        <v>268</v>
      </c>
      <c r="S498" s="58" t="s">
        <v>334</v>
      </c>
      <c r="T498" s="58" t="s">
        <v>96</v>
      </c>
      <c r="U498" s="58" t="s">
        <v>111</v>
      </c>
      <c r="V498" s="58" t="s">
        <v>284</v>
      </c>
    </row>
    <row r="499" spans="1:22" s="184" customFormat="1" ht="15.95" customHeight="1" outlineLevel="2" x14ac:dyDescent="0.2">
      <c r="A499" s="179"/>
      <c r="B499" s="179" t="s">
        <v>1407</v>
      </c>
      <c r="C499" s="180"/>
      <c r="D499" s="181"/>
      <c r="E499" s="181"/>
      <c r="F499" s="182"/>
      <c r="G499" s="182"/>
      <c r="H499" s="180"/>
      <c r="I499" s="183"/>
      <c r="J499" s="183">
        <f t="shared" ref="J499:P499" si="35">SUBTOTAL(9,J483:J498)</f>
        <v>2267531328.3743668</v>
      </c>
      <c r="K499" s="183">
        <f t="shared" si="35"/>
        <v>686984583.01100004</v>
      </c>
      <c r="L499" s="183">
        <f t="shared" si="35"/>
        <v>16014190.851999998</v>
      </c>
      <c r="M499" s="183">
        <f t="shared" si="35"/>
        <v>585645372.08800006</v>
      </c>
      <c r="N499" s="183">
        <f t="shared" si="35"/>
        <v>108268730437.52599</v>
      </c>
      <c r="O499" s="183">
        <f t="shared" si="35"/>
        <v>2814366880.027</v>
      </c>
      <c r="P499" s="183">
        <f t="shared" si="35"/>
        <v>119500928850.702</v>
      </c>
      <c r="Q499" s="183"/>
      <c r="R499" s="183"/>
      <c r="S499" s="179"/>
      <c r="T499" s="179"/>
      <c r="U499" s="179"/>
      <c r="V499" s="179"/>
    </row>
    <row r="500" spans="1:22" s="56" customFormat="1" ht="15.95" customHeight="1" outlineLevel="3" x14ac:dyDescent="0.2">
      <c r="A500" s="58" t="s">
        <v>1277</v>
      </c>
      <c r="B500" s="58" t="s">
        <v>266</v>
      </c>
      <c r="C500" s="61" t="s">
        <v>263</v>
      </c>
      <c r="D500" s="59" t="s">
        <v>664</v>
      </c>
      <c r="E500" s="59" t="s">
        <v>665</v>
      </c>
      <c r="F500" s="60" t="s">
        <v>602</v>
      </c>
      <c r="G500" s="60" t="s">
        <v>235</v>
      </c>
      <c r="H500" s="61" t="s">
        <v>89</v>
      </c>
      <c r="I500" s="62">
        <v>18068000</v>
      </c>
      <c r="J500" s="62">
        <v>18068000</v>
      </c>
      <c r="K500" s="62">
        <v>983270</v>
      </c>
      <c r="L500" s="62" t="s">
        <v>85</v>
      </c>
      <c r="M500" s="62">
        <v>983270</v>
      </c>
      <c r="N500" s="62">
        <v>154963294.97</v>
      </c>
      <c r="O500" s="62" t="s">
        <v>85</v>
      </c>
      <c r="P500" s="62">
        <v>200636227.84599999</v>
      </c>
      <c r="Q500" s="62">
        <v>983270</v>
      </c>
      <c r="R500" s="62" t="s">
        <v>268</v>
      </c>
      <c r="S500" s="58" t="s">
        <v>58</v>
      </c>
      <c r="T500" s="58" t="s">
        <v>246</v>
      </c>
      <c r="U500" s="58" t="s">
        <v>109</v>
      </c>
      <c r="V500" s="58" t="s">
        <v>284</v>
      </c>
    </row>
    <row r="501" spans="1:22" s="56" customFormat="1" ht="15.95" customHeight="1" outlineLevel="3" x14ac:dyDescent="0.2">
      <c r="A501" s="58" t="s">
        <v>1277</v>
      </c>
      <c r="B501" s="58" t="s">
        <v>266</v>
      </c>
      <c r="C501" s="61" t="s">
        <v>263</v>
      </c>
      <c r="D501" s="59" t="s">
        <v>252</v>
      </c>
      <c r="E501" s="59" t="s">
        <v>253</v>
      </c>
      <c r="F501" s="60" t="s">
        <v>602</v>
      </c>
      <c r="G501" s="60" t="s">
        <v>59</v>
      </c>
      <c r="H501" s="61" t="s">
        <v>89</v>
      </c>
      <c r="I501" s="62">
        <v>19360000</v>
      </c>
      <c r="J501" s="62">
        <v>19360000</v>
      </c>
      <c r="K501" s="62">
        <v>340850</v>
      </c>
      <c r="L501" s="62" t="s">
        <v>85</v>
      </c>
      <c r="M501" s="62">
        <v>340850</v>
      </c>
      <c r="N501" s="62">
        <v>53717940.230999999</v>
      </c>
      <c r="O501" s="62" t="s">
        <v>85</v>
      </c>
      <c r="P501" s="62">
        <v>69550437.074000001</v>
      </c>
      <c r="Q501" s="62">
        <v>340850</v>
      </c>
      <c r="R501" s="62" t="s">
        <v>268</v>
      </c>
      <c r="S501" s="58" t="s">
        <v>58</v>
      </c>
      <c r="T501" s="58" t="s">
        <v>246</v>
      </c>
      <c r="U501" s="58" t="s">
        <v>109</v>
      </c>
      <c r="V501" s="58" t="s">
        <v>284</v>
      </c>
    </row>
    <row r="502" spans="1:22" s="56" customFormat="1" ht="15.95" customHeight="1" outlineLevel="3" x14ac:dyDescent="0.2">
      <c r="A502" s="58" t="s">
        <v>1277</v>
      </c>
      <c r="B502" s="58" t="s">
        <v>266</v>
      </c>
      <c r="C502" s="61" t="s">
        <v>263</v>
      </c>
      <c r="D502" s="59" t="s">
        <v>254</v>
      </c>
      <c r="E502" s="59" t="s">
        <v>255</v>
      </c>
      <c r="F502" s="60" t="s">
        <v>602</v>
      </c>
      <c r="G502" s="60" t="s">
        <v>869</v>
      </c>
      <c r="H502" s="61" t="s">
        <v>89</v>
      </c>
      <c r="I502" s="62">
        <v>15193000</v>
      </c>
      <c r="J502" s="62">
        <v>15193000</v>
      </c>
      <c r="K502" s="62">
        <v>2498475</v>
      </c>
      <c r="L502" s="62" t="s">
        <v>85</v>
      </c>
      <c r="M502" s="62">
        <v>2498475</v>
      </c>
      <c r="N502" s="62">
        <v>393759515.088</v>
      </c>
      <c r="O502" s="62" t="s">
        <v>85</v>
      </c>
      <c r="P502" s="62">
        <v>509813783.97399998</v>
      </c>
      <c r="Q502" s="62">
        <v>2498475</v>
      </c>
      <c r="R502" s="62" t="s">
        <v>268</v>
      </c>
      <c r="S502" s="58" t="s">
        <v>58</v>
      </c>
      <c r="T502" s="58" t="s">
        <v>246</v>
      </c>
      <c r="U502" s="58" t="s">
        <v>109</v>
      </c>
      <c r="V502" s="58" t="s">
        <v>284</v>
      </c>
    </row>
    <row r="503" spans="1:22" s="56" customFormat="1" ht="15.95" customHeight="1" outlineLevel="3" x14ac:dyDescent="0.2">
      <c r="A503" s="58" t="s">
        <v>1277</v>
      </c>
      <c r="B503" s="58" t="s">
        <v>266</v>
      </c>
      <c r="C503" s="61" t="s">
        <v>263</v>
      </c>
      <c r="D503" s="59" t="s">
        <v>395</v>
      </c>
      <c r="E503" s="59" t="s">
        <v>396</v>
      </c>
      <c r="F503" s="60" t="s">
        <v>603</v>
      </c>
      <c r="G503" s="60" t="s">
        <v>60</v>
      </c>
      <c r="H503" s="61" t="s">
        <v>89</v>
      </c>
      <c r="I503" s="62">
        <v>73000000</v>
      </c>
      <c r="J503" s="62">
        <v>73000000</v>
      </c>
      <c r="K503" s="62">
        <v>14987721.949999999</v>
      </c>
      <c r="L503" s="62" t="s">
        <v>85</v>
      </c>
      <c r="M503" s="62">
        <v>14987721.949999999</v>
      </c>
      <c r="N503" s="62">
        <v>2362064110.0320001</v>
      </c>
      <c r="O503" s="62" t="s">
        <v>85</v>
      </c>
      <c r="P503" s="62">
        <v>3058244425.2930002</v>
      </c>
      <c r="Q503" s="62">
        <v>14987721.949999999</v>
      </c>
      <c r="R503" s="62" t="s">
        <v>268</v>
      </c>
      <c r="S503" s="58" t="s">
        <v>58</v>
      </c>
      <c r="T503" s="58" t="s">
        <v>94</v>
      </c>
      <c r="U503" s="58" t="s">
        <v>50</v>
      </c>
      <c r="V503" s="58" t="s">
        <v>284</v>
      </c>
    </row>
    <row r="504" spans="1:22" s="56" customFormat="1" ht="15.95" customHeight="1" outlineLevel="3" x14ac:dyDescent="0.2">
      <c r="A504" s="58" t="s">
        <v>1277</v>
      </c>
      <c r="B504" s="58" t="s">
        <v>266</v>
      </c>
      <c r="C504" s="61" t="s">
        <v>263</v>
      </c>
      <c r="D504" s="59" t="s">
        <v>397</v>
      </c>
      <c r="E504" s="59" t="s">
        <v>398</v>
      </c>
      <c r="F504" s="60" t="s">
        <v>604</v>
      </c>
      <c r="G504" s="60" t="s">
        <v>41</v>
      </c>
      <c r="H504" s="61" t="s">
        <v>89</v>
      </c>
      <c r="I504" s="62">
        <v>20462413</v>
      </c>
      <c r="J504" s="62">
        <v>20462413</v>
      </c>
      <c r="K504" s="62">
        <v>16678672</v>
      </c>
      <c r="L504" s="62" t="s">
        <v>85</v>
      </c>
      <c r="M504" s="62">
        <v>16678672</v>
      </c>
      <c r="N504" s="62">
        <v>2628557739.8369999</v>
      </c>
      <c r="O504" s="62" t="s">
        <v>85</v>
      </c>
      <c r="P504" s="62">
        <v>3403282756.0760002</v>
      </c>
      <c r="Q504" s="62">
        <v>16678672</v>
      </c>
      <c r="R504" s="62" t="s">
        <v>268</v>
      </c>
      <c r="S504" s="58" t="s">
        <v>58</v>
      </c>
      <c r="T504" s="58" t="s">
        <v>94</v>
      </c>
      <c r="U504" s="58" t="s">
        <v>50</v>
      </c>
      <c r="V504" s="58" t="s">
        <v>284</v>
      </c>
    </row>
    <row r="505" spans="1:22" s="56" customFormat="1" ht="15.95" customHeight="1" outlineLevel="3" x14ac:dyDescent="0.2">
      <c r="A505" s="58" t="s">
        <v>1277</v>
      </c>
      <c r="B505" s="58" t="s">
        <v>266</v>
      </c>
      <c r="C505" s="61" t="s">
        <v>263</v>
      </c>
      <c r="D505" s="59" t="s">
        <v>399</v>
      </c>
      <c r="E505" s="59" t="s">
        <v>400</v>
      </c>
      <c r="F505" s="60" t="s">
        <v>605</v>
      </c>
      <c r="G505" s="60" t="s">
        <v>454</v>
      </c>
      <c r="H505" s="61" t="s">
        <v>89</v>
      </c>
      <c r="I505" s="62">
        <v>126728000</v>
      </c>
      <c r="J505" s="62">
        <v>126728000</v>
      </c>
      <c r="K505" s="62">
        <v>24737302.420000002</v>
      </c>
      <c r="L505" s="62" t="s">
        <v>85</v>
      </c>
      <c r="M505" s="62">
        <v>24737302.420000002</v>
      </c>
      <c r="N505" s="62">
        <v>3898597426.6279998</v>
      </c>
      <c r="O505" s="62" t="s">
        <v>85</v>
      </c>
      <c r="P505" s="62">
        <v>5047646164.9829998</v>
      </c>
      <c r="Q505" s="62">
        <v>24737302.420000002</v>
      </c>
      <c r="R505" s="62" t="s">
        <v>268</v>
      </c>
      <c r="S505" s="58" t="s">
        <v>58</v>
      </c>
      <c r="T505" s="58" t="s">
        <v>94</v>
      </c>
      <c r="U505" s="58" t="s">
        <v>50</v>
      </c>
      <c r="V505" s="58" t="s">
        <v>284</v>
      </c>
    </row>
    <row r="506" spans="1:22" s="56" customFormat="1" ht="15.95" customHeight="1" outlineLevel="3" x14ac:dyDescent="0.2">
      <c r="A506" s="58" t="s">
        <v>1277</v>
      </c>
      <c r="B506" s="58" t="s">
        <v>266</v>
      </c>
      <c r="C506" s="61" t="s">
        <v>263</v>
      </c>
      <c r="D506" s="59" t="s">
        <v>239</v>
      </c>
      <c r="E506" s="59" t="s">
        <v>240</v>
      </c>
      <c r="F506" s="60" t="s">
        <v>606</v>
      </c>
      <c r="G506" s="60" t="s">
        <v>74</v>
      </c>
      <c r="H506" s="61" t="s">
        <v>89</v>
      </c>
      <c r="I506" s="62">
        <v>48200000</v>
      </c>
      <c r="J506" s="62">
        <v>48200000</v>
      </c>
      <c r="K506" s="62">
        <v>659974.53</v>
      </c>
      <c r="L506" s="62" t="s">
        <v>85</v>
      </c>
      <c r="M506" s="62">
        <v>659974.53</v>
      </c>
      <c r="N506" s="62">
        <v>104011947.649</v>
      </c>
      <c r="O506" s="62" t="s">
        <v>85</v>
      </c>
      <c r="P506" s="62">
        <v>134667792.34</v>
      </c>
      <c r="Q506" s="62">
        <v>659974.53</v>
      </c>
      <c r="R506" s="62" t="s">
        <v>268</v>
      </c>
      <c r="S506" s="58" t="s">
        <v>58</v>
      </c>
      <c r="T506" s="58" t="s">
        <v>94</v>
      </c>
      <c r="U506" s="58" t="s">
        <v>50</v>
      </c>
      <c r="V506" s="58" t="s">
        <v>284</v>
      </c>
    </row>
    <row r="507" spans="1:22" s="56" customFormat="1" ht="15.95" customHeight="1" outlineLevel="3" x14ac:dyDescent="0.2">
      <c r="A507" s="58" t="s">
        <v>1277</v>
      </c>
      <c r="B507" s="58" t="s">
        <v>266</v>
      </c>
      <c r="C507" s="61" t="s">
        <v>263</v>
      </c>
      <c r="D507" s="59" t="s">
        <v>996</v>
      </c>
      <c r="E507" s="59" t="s">
        <v>997</v>
      </c>
      <c r="F507" s="60" t="s">
        <v>998</v>
      </c>
      <c r="G507" s="60" t="s">
        <v>206</v>
      </c>
      <c r="H507" s="61" t="s">
        <v>89</v>
      </c>
      <c r="I507" s="62">
        <v>67000000</v>
      </c>
      <c r="J507" s="62">
        <v>67000000</v>
      </c>
      <c r="K507" s="62">
        <v>67000000</v>
      </c>
      <c r="L507" s="62" t="s">
        <v>85</v>
      </c>
      <c r="M507" s="62">
        <v>67000000</v>
      </c>
      <c r="N507" s="62">
        <v>10559196114</v>
      </c>
      <c r="O507" s="62" t="s">
        <v>85</v>
      </c>
      <c r="P507" s="62">
        <v>13671348933.360001</v>
      </c>
      <c r="Q507" s="62">
        <v>67000000</v>
      </c>
      <c r="R507" s="62" t="s">
        <v>268</v>
      </c>
      <c r="S507" s="58" t="s">
        <v>334</v>
      </c>
      <c r="T507" s="58" t="s">
        <v>280</v>
      </c>
      <c r="U507" s="58" t="s">
        <v>98</v>
      </c>
      <c r="V507" s="58" t="s">
        <v>284</v>
      </c>
    </row>
    <row r="508" spans="1:22" s="56" customFormat="1" ht="15.95" customHeight="1" outlineLevel="3" x14ac:dyDescent="0.2">
      <c r="A508" s="58" t="s">
        <v>1277</v>
      </c>
      <c r="B508" s="58" t="s">
        <v>266</v>
      </c>
      <c r="C508" s="61" t="s">
        <v>263</v>
      </c>
      <c r="D508" s="59" t="s">
        <v>705</v>
      </c>
      <c r="E508" s="59" t="s">
        <v>706</v>
      </c>
      <c r="F508" s="60" t="s">
        <v>511</v>
      </c>
      <c r="G508" s="60" t="s">
        <v>849</v>
      </c>
      <c r="H508" s="61" t="s">
        <v>89</v>
      </c>
      <c r="I508" s="62">
        <v>90000000</v>
      </c>
      <c r="J508" s="62">
        <v>90000000</v>
      </c>
      <c r="K508" s="62">
        <v>8056278</v>
      </c>
      <c r="L508" s="62" t="s">
        <v>85</v>
      </c>
      <c r="M508" s="62">
        <v>8056278</v>
      </c>
      <c r="N508" s="62">
        <v>1269668945.536</v>
      </c>
      <c r="O508" s="62" t="s">
        <v>85</v>
      </c>
      <c r="P508" s="62">
        <v>1643883397.6440001</v>
      </c>
      <c r="Q508" s="62">
        <v>8056278</v>
      </c>
      <c r="R508" s="62" t="s">
        <v>1192</v>
      </c>
      <c r="S508" s="58" t="s">
        <v>58</v>
      </c>
      <c r="T508" s="58" t="s">
        <v>280</v>
      </c>
      <c r="U508" s="58" t="s">
        <v>98</v>
      </c>
      <c r="V508" s="58" t="s">
        <v>284</v>
      </c>
    </row>
    <row r="509" spans="1:22" s="56" customFormat="1" ht="15.95" customHeight="1" outlineLevel="3" x14ac:dyDescent="0.2">
      <c r="A509" s="58" t="s">
        <v>1277</v>
      </c>
      <c r="B509" s="58" t="s">
        <v>266</v>
      </c>
      <c r="C509" s="61" t="s">
        <v>263</v>
      </c>
      <c r="D509" s="59" t="s">
        <v>256</v>
      </c>
      <c r="E509" s="59" t="s">
        <v>257</v>
      </c>
      <c r="F509" s="60" t="s">
        <v>607</v>
      </c>
      <c r="G509" s="60" t="s">
        <v>1489</v>
      </c>
      <c r="H509" s="61" t="s">
        <v>89</v>
      </c>
      <c r="I509" s="62">
        <v>87134400</v>
      </c>
      <c r="J509" s="62">
        <v>87134400</v>
      </c>
      <c r="K509" s="62">
        <v>28010006.91</v>
      </c>
      <c r="L509" s="62" t="s">
        <v>85</v>
      </c>
      <c r="M509" s="62">
        <v>28010006.91</v>
      </c>
      <c r="N509" s="62">
        <v>4414375464.4359999</v>
      </c>
      <c r="O509" s="62" t="s">
        <v>85</v>
      </c>
      <c r="P509" s="62">
        <v>5715441464.066</v>
      </c>
      <c r="Q509" s="62">
        <v>28010006.91</v>
      </c>
      <c r="R509" s="62" t="s">
        <v>1192</v>
      </c>
      <c r="S509" s="58" t="s">
        <v>58</v>
      </c>
      <c r="T509" s="58" t="s">
        <v>94</v>
      </c>
      <c r="U509" s="58" t="s">
        <v>358</v>
      </c>
      <c r="V509" s="58" t="s">
        <v>284</v>
      </c>
    </row>
    <row r="510" spans="1:22" s="56" customFormat="1" ht="15.95" customHeight="1" outlineLevel="3" x14ac:dyDescent="0.2">
      <c r="A510" s="58" t="s">
        <v>1277</v>
      </c>
      <c r="B510" s="58" t="s">
        <v>266</v>
      </c>
      <c r="C510" s="61" t="s">
        <v>263</v>
      </c>
      <c r="D510" s="59" t="s">
        <v>870</v>
      </c>
      <c r="E510" s="59" t="s">
        <v>871</v>
      </c>
      <c r="F510" s="60" t="s">
        <v>872</v>
      </c>
      <c r="G510" s="60" t="s">
        <v>922</v>
      </c>
      <c r="H510" s="61" t="s">
        <v>89</v>
      </c>
      <c r="I510" s="62">
        <v>25000000</v>
      </c>
      <c r="J510" s="62">
        <v>25000000</v>
      </c>
      <c r="K510" s="62">
        <v>4469220.2300000004</v>
      </c>
      <c r="L510" s="62">
        <v>4313918.68</v>
      </c>
      <c r="M510" s="62">
        <v>155301.54999999999</v>
      </c>
      <c r="N510" s="62">
        <v>704348849.03299999</v>
      </c>
      <c r="O510" s="62">
        <v>823165918</v>
      </c>
      <c r="P510" s="62">
        <v>31689278.805</v>
      </c>
      <c r="Q510" s="62">
        <v>155301.54999999999</v>
      </c>
      <c r="R510" s="62" t="s">
        <v>268</v>
      </c>
      <c r="S510" s="58" t="s">
        <v>58</v>
      </c>
      <c r="T510" s="58" t="s">
        <v>152</v>
      </c>
      <c r="U510" s="58" t="s">
        <v>87</v>
      </c>
      <c r="V510" s="58" t="s">
        <v>284</v>
      </c>
    </row>
    <row r="511" spans="1:22" s="56" customFormat="1" ht="15.95" customHeight="1" outlineLevel="3" x14ac:dyDescent="0.2">
      <c r="A511" s="58" t="s">
        <v>1277</v>
      </c>
      <c r="B511" s="58" t="s">
        <v>266</v>
      </c>
      <c r="C511" s="61" t="s">
        <v>263</v>
      </c>
      <c r="D511" s="59" t="s">
        <v>1084</v>
      </c>
      <c r="E511" s="59" t="s">
        <v>1085</v>
      </c>
      <c r="F511" s="60" t="s">
        <v>1086</v>
      </c>
      <c r="G511" s="60" t="s">
        <v>454</v>
      </c>
      <c r="H511" s="61" t="s">
        <v>89</v>
      </c>
      <c r="I511" s="62">
        <v>3000000</v>
      </c>
      <c r="J511" s="62">
        <v>3000000</v>
      </c>
      <c r="K511" s="62">
        <v>2119783</v>
      </c>
      <c r="L511" s="62" t="s">
        <v>85</v>
      </c>
      <c r="M511" s="62">
        <v>2119783</v>
      </c>
      <c r="N511" s="62">
        <v>334077677.85299999</v>
      </c>
      <c r="O511" s="62" t="s">
        <v>85</v>
      </c>
      <c r="P511" s="62">
        <v>432541687.403</v>
      </c>
      <c r="Q511" s="62">
        <v>2119783</v>
      </c>
      <c r="R511" s="62" t="s">
        <v>268</v>
      </c>
      <c r="S511" s="58" t="s">
        <v>58</v>
      </c>
      <c r="T511" s="58" t="s">
        <v>97</v>
      </c>
      <c r="U511" s="58" t="s">
        <v>93</v>
      </c>
      <c r="V511" s="58" t="s">
        <v>284</v>
      </c>
    </row>
    <row r="512" spans="1:22" s="56" customFormat="1" ht="15.95" customHeight="1" outlineLevel="3" x14ac:dyDescent="0.2">
      <c r="A512" s="58" t="s">
        <v>1277</v>
      </c>
      <c r="B512" s="58" t="s">
        <v>266</v>
      </c>
      <c r="C512" s="61" t="s">
        <v>263</v>
      </c>
      <c r="D512" s="59" t="s">
        <v>999</v>
      </c>
      <c r="E512" s="59" t="s">
        <v>1000</v>
      </c>
      <c r="F512" s="60" t="s">
        <v>1001</v>
      </c>
      <c r="G512" s="60" t="s">
        <v>995</v>
      </c>
      <c r="H512" s="61" t="s">
        <v>89</v>
      </c>
      <c r="I512" s="62">
        <v>500000</v>
      </c>
      <c r="J512" s="62">
        <v>500000</v>
      </c>
      <c r="K512" s="62">
        <v>459819</v>
      </c>
      <c r="L512" s="62">
        <v>418378.74</v>
      </c>
      <c r="M512" s="62">
        <v>41440.26</v>
      </c>
      <c r="N512" s="62">
        <v>72467447.730000004</v>
      </c>
      <c r="O512" s="62">
        <v>75208096</v>
      </c>
      <c r="P512" s="62">
        <v>8455884.3929999992</v>
      </c>
      <c r="Q512" s="62">
        <v>41440.26</v>
      </c>
      <c r="R512" s="62" t="s">
        <v>268</v>
      </c>
      <c r="S512" s="58" t="s">
        <v>334</v>
      </c>
      <c r="T512" s="58" t="s">
        <v>143</v>
      </c>
      <c r="U512" s="58" t="s">
        <v>120</v>
      </c>
      <c r="V512" s="58" t="s">
        <v>284</v>
      </c>
    </row>
    <row r="513" spans="1:22" s="56" customFormat="1" ht="15.95" customHeight="1" outlineLevel="3" x14ac:dyDescent="0.2">
      <c r="A513" s="58" t="s">
        <v>1277</v>
      </c>
      <c r="B513" s="58" t="s">
        <v>266</v>
      </c>
      <c r="C513" s="61" t="s">
        <v>263</v>
      </c>
      <c r="D513" s="59" t="s">
        <v>259</v>
      </c>
      <c r="E513" s="59" t="s">
        <v>260</v>
      </c>
      <c r="F513" s="60" t="s">
        <v>608</v>
      </c>
      <c r="G513" s="60" t="s">
        <v>138</v>
      </c>
      <c r="H513" s="61" t="s">
        <v>89</v>
      </c>
      <c r="I513" s="62">
        <v>13133350</v>
      </c>
      <c r="J513" s="62">
        <v>13133350</v>
      </c>
      <c r="K513" s="62">
        <v>3327253.3</v>
      </c>
      <c r="L513" s="62" t="s">
        <v>85</v>
      </c>
      <c r="M513" s="62">
        <v>3327253.3</v>
      </c>
      <c r="N513" s="62">
        <v>524374927.09899998</v>
      </c>
      <c r="O513" s="62" t="s">
        <v>85</v>
      </c>
      <c r="P513" s="62">
        <v>678925982.89499998</v>
      </c>
      <c r="Q513" s="62">
        <v>3327253.3</v>
      </c>
      <c r="R513" s="62" t="s">
        <v>268</v>
      </c>
      <c r="S513" s="58" t="s">
        <v>58</v>
      </c>
      <c r="T513" s="58" t="s">
        <v>96</v>
      </c>
      <c r="U513" s="58" t="s">
        <v>258</v>
      </c>
      <c r="V513" s="58" t="s">
        <v>284</v>
      </c>
    </row>
    <row r="514" spans="1:22" s="56" customFormat="1" ht="15.95" customHeight="1" outlineLevel="3" x14ac:dyDescent="0.2">
      <c r="A514" s="58" t="s">
        <v>1277</v>
      </c>
      <c r="B514" s="58" t="s">
        <v>266</v>
      </c>
      <c r="C514" s="61" t="s">
        <v>263</v>
      </c>
      <c r="D514" s="59" t="s">
        <v>873</v>
      </c>
      <c r="E514" s="59" t="s">
        <v>874</v>
      </c>
      <c r="F514" s="60" t="s">
        <v>110</v>
      </c>
      <c r="G514" s="60" t="s">
        <v>922</v>
      </c>
      <c r="H514" s="61" t="s">
        <v>89</v>
      </c>
      <c r="I514" s="62">
        <v>23100000</v>
      </c>
      <c r="J514" s="62">
        <v>23100000</v>
      </c>
      <c r="K514" s="62">
        <v>10380349</v>
      </c>
      <c r="L514" s="62">
        <v>1433768</v>
      </c>
      <c r="M514" s="62">
        <v>8946581</v>
      </c>
      <c r="N514" s="62">
        <v>1635942400.3399999</v>
      </c>
      <c r="O514" s="62">
        <v>252937950</v>
      </c>
      <c r="P514" s="62">
        <v>1825549710.6199999</v>
      </c>
      <c r="Q514" s="62">
        <v>8946581</v>
      </c>
      <c r="R514" s="62" t="s">
        <v>1192</v>
      </c>
      <c r="S514" s="58" t="s">
        <v>58</v>
      </c>
      <c r="T514" s="58" t="s">
        <v>96</v>
      </c>
      <c r="U514" s="58" t="s">
        <v>258</v>
      </c>
      <c r="V514" s="58" t="s">
        <v>284</v>
      </c>
    </row>
    <row r="515" spans="1:22" s="56" customFormat="1" ht="15.95" customHeight="1" outlineLevel="3" x14ac:dyDescent="0.2">
      <c r="A515" s="58" t="s">
        <v>1277</v>
      </c>
      <c r="B515" s="58" t="s">
        <v>266</v>
      </c>
      <c r="C515" s="61" t="s">
        <v>263</v>
      </c>
      <c r="D515" s="59" t="s">
        <v>875</v>
      </c>
      <c r="E515" s="59" t="s">
        <v>876</v>
      </c>
      <c r="F515" s="60" t="s">
        <v>877</v>
      </c>
      <c r="G515" s="60" t="s">
        <v>1757</v>
      </c>
      <c r="H515" s="61" t="s">
        <v>89</v>
      </c>
      <c r="I515" s="62">
        <v>45000000</v>
      </c>
      <c r="J515" s="62">
        <v>45000000</v>
      </c>
      <c r="K515" s="62">
        <v>5388604.3099999996</v>
      </c>
      <c r="L515" s="62">
        <v>348204.69</v>
      </c>
      <c r="M515" s="62">
        <v>5040399.62</v>
      </c>
      <c r="N515" s="62">
        <v>849243726.71700001</v>
      </c>
      <c r="O515" s="62">
        <v>61519487</v>
      </c>
      <c r="P515" s="62">
        <v>1028493462.2180001</v>
      </c>
      <c r="Q515" s="62">
        <v>5040399.62</v>
      </c>
      <c r="R515" s="62" t="s">
        <v>268</v>
      </c>
      <c r="S515" s="58" t="s">
        <v>58</v>
      </c>
      <c r="T515" s="58" t="s">
        <v>152</v>
      </c>
      <c r="U515" s="58" t="s">
        <v>87</v>
      </c>
      <c r="V515" s="58" t="s">
        <v>284</v>
      </c>
    </row>
    <row r="516" spans="1:22" s="56" customFormat="1" ht="15.95" customHeight="1" outlineLevel="3" x14ac:dyDescent="0.2">
      <c r="A516" s="58" t="s">
        <v>1277</v>
      </c>
      <c r="B516" s="58" t="s">
        <v>266</v>
      </c>
      <c r="C516" s="61" t="s">
        <v>263</v>
      </c>
      <c r="D516" s="59" t="s">
        <v>1002</v>
      </c>
      <c r="E516" s="59" t="s">
        <v>1003</v>
      </c>
      <c r="F516" s="60" t="s">
        <v>1001</v>
      </c>
      <c r="G516" s="60" t="s">
        <v>748</v>
      </c>
      <c r="H516" s="61" t="s">
        <v>89</v>
      </c>
      <c r="I516" s="62">
        <v>750000</v>
      </c>
      <c r="J516" s="62">
        <v>750000</v>
      </c>
      <c r="K516" s="62">
        <v>750000</v>
      </c>
      <c r="L516" s="62" t="s">
        <v>85</v>
      </c>
      <c r="M516" s="62">
        <v>750000</v>
      </c>
      <c r="N516" s="62">
        <v>118199956.5</v>
      </c>
      <c r="O516" s="62" t="s">
        <v>85</v>
      </c>
      <c r="P516" s="62">
        <v>153037488.06</v>
      </c>
      <c r="Q516" s="62">
        <v>750000</v>
      </c>
      <c r="R516" s="62" t="s">
        <v>268</v>
      </c>
      <c r="S516" s="58" t="s">
        <v>334</v>
      </c>
      <c r="T516" s="58" t="s">
        <v>143</v>
      </c>
      <c r="U516" s="58" t="s">
        <v>635</v>
      </c>
      <c r="V516" s="58" t="s">
        <v>284</v>
      </c>
    </row>
    <row r="517" spans="1:22" s="56" customFormat="1" ht="15.95" customHeight="1" outlineLevel="3" x14ac:dyDescent="0.2">
      <c r="A517" s="58" t="s">
        <v>1277</v>
      </c>
      <c r="B517" s="58" t="s">
        <v>266</v>
      </c>
      <c r="C517" s="61" t="s">
        <v>263</v>
      </c>
      <c r="D517" s="59" t="s">
        <v>621</v>
      </c>
      <c r="E517" s="59" t="s">
        <v>622</v>
      </c>
      <c r="F517" s="60" t="s">
        <v>609</v>
      </c>
      <c r="G517" s="60" t="s">
        <v>148</v>
      </c>
      <c r="H517" s="61" t="s">
        <v>89</v>
      </c>
      <c r="I517" s="62">
        <v>56493820</v>
      </c>
      <c r="J517" s="62">
        <v>56493820</v>
      </c>
      <c r="K517" s="62">
        <v>55675209</v>
      </c>
      <c r="L517" s="62" t="s">
        <v>85</v>
      </c>
      <c r="M517" s="62">
        <v>55675209</v>
      </c>
      <c r="N517" s="62">
        <v>8774409709.2380009</v>
      </c>
      <c r="O517" s="62" t="s">
        <v>85</v>
      </c>
      <c r="P517" s="62">
        <v>11360525510.101</v>
      </c>
      <c r="Q517" s="62">
        <v>55675209</v>
      </c>
      <c r="R517" s="62" t="s">
        <v>268</v>
      </c>
      <c r="S517" s="58" t="s">
        <v>58</v>
      </c>
      <c r="T517" s="58" t="s">
        <v>90</v>
      </c>
      <c r="U517" s="58" t="s">
        <v>129</v>
      </c>
      <c r="V517" s="58" t="s">
        <v>284</v>
      </c>
    </row>
    <row r="518" spans="1:22" s="56" customFormat="1" ht="15.95" customHeight="1" outlineLevel="3" x14ac:dyDescent="0.2">
      <c r="A518" s="58" t="s">
        <v>1277</v>
      </c>
      <c r="B518" s="58" t="s">
        <v>266</v>
      </c>
      <c r="C518" s="61" t="s">
        <v>263</v>
      </c>
      <c r="D518" s="59" t="s">
        <v>401</v>
      </c>
      <c r="E518" s="59" t="s">
        <v>402</v>
      </c>
      <c r="F518" s="60" t="s">
        <v>609</v>
      </c>
      <c r="G518" s="60" t="s">
        <v>74</v>
      </c>
      <c r="H518" s="61" t="s">
        <v>89</v>
      </c>
      <c r="I518" s="62">
        <v>98913839</v>
      </c>
      <c r="J518" s="62">
        <v>98913839</v>
      </c>
      <c r="K518" s="62">
        <v>96893762.879999995</v>
      </c>
      <c r="L518" s="62" t="s">
        <v>85</v>
      </c>
      <c r="M518" s="62">
        <v>96893762.879999995</v>
      </c>
      <c r="N518" s="62">
        <v>15270451410.049999</v>
      </c>
      <c r="O518" s="62" t="s">
        <v>85</v>
      </c>
      <c r="P518" s="62">
        <v>19771170773.115002</v>
      </c>
      <c r="Q518" s="62">
        <v>96893762.879999995</v>
      </c>
      <c r="R518" s="62" t="s">
        <v>268</v>
      </c>
      <c r="S518" s="58" t="s">
        <v>58</v>
      </c>
      <c r="T518" s="58" t="s">
        <v>97</v>
      </c>
      <c r="U518" s="58" t="s">
        <v>129</v>
      </c>
      <c r="V518" s="58" t="s">
        <v>284</v>
      </c>
    </row>
    <row r="519" spans="1:22" s="56" customFormat="1" ht="15.95" customHeight="1" outlineLevel="3" x14ac:dyDescent="0.2">
      <c r="A519" s="58" t="s">
        <v>1277</v>
      </c>
      <c r="B519" s="58" t="s">
        <v>266</v>
      </c>
      <c r="C519" s="61" t="s">
        <v>263</v>
      </c>
      <c r="D519" s="59" t="s">
        <v>403</v>
      </c>
      <c r="E519" s="59" t="s">
        <v>404</v>
      </c>
      <c r="F519" s="60" t="s">
        <v>609</v>
      </c>
      <c r="G519" s="60" t="s">
        <v>466</v>
      </c>
      <c r="H519" s="61" t="s">
        <v>89</v>
      </c>
      <c r="I519" s="62">
        <v>179454711</v>
      </c>
      <c r="J519" s="62">
        <v>179454711</v>
      </c>
      <c r="K519" s="62">
        <v>161589313</v>
      </c>
      <c r="L519" s="62" t="s">
        <v>85</v>
      </c>
      <c r="M519" s="62">
        <v>161589313</v>
      </c>
      <c r="N519" s="62">
        <v>25466466356.619999</v>
      </c>
      <c r="O519" s="62" t="s">
        <v>85</v>
      </c>
      <c r="P519" s="62">
        <v>32972296745.147999</v>
      </c>
      <c r="Q519" s="62">
        <v>161589313</v>
      </c>
      <c r="R519" s="62" t="s">
        <v>268</v>
      </c>
      <c r="S519" s="58" t="s">
        <v>58</v>
      </c>
      <c r="T519" s="58" t="s">
        <v>96</v>
      </c>
      <c r="U519" s="58" t="s">
        <v>129</v>
      </c>
      <c r="V519" s="58" t="s">
        <v>284</v>
      </c>
    </row>
    <row r="520" spans="1:22" s="56" customFormat="1" ht="15.95" customHeight="1" outlineLevel="3" x14ac:dyDescent="0.2">
      <c r="A520" s="58" t="s">
        <v>1277</v>
      </c>
      <c r="B520" s="58" t="s">
        <v>266</v>
      </c>
      <c r="C520" s="61" t="s">
        <v>263</v>
      </c>
      <c r="D520" s="59" t="s">
        <v>633</v>
      </c>
      <c r="E520" s="59" t="s">
        <v>634</v>
      </c>
      <c r="F520" s="60" t="s">
        <v>609</v>
      </c>
      <c r="G520" s="60" t="s">
        <v>148</v>
      </c>
      <c r="H520" s="61" t="s">
        <v>89</v>
      </c>
      <c r="I520" s="62">
        <v>144000762</v>
      </c>
      <c r="J520" s="62">
        <v>144000762</v>
      </c>
      <c r="K520" s="62">
        <v>143829117</v>
      </c>
      <c r="L520" s="62" t="s">
        <v>85</v>
      </c>
      <c r="M520" s="62">
        <v>143829117</v>
      </c>
      <c r="N520" s="62">
        <v>22667460497.111</v>
      </c>
      <c r="O520" s="62" t="s">
        <v>85</v>
      </c>
      <c r="P520" s="62">
        <v>29348329034.09</v>
      </c>
      <c r="Q520" s="62">
        <v>143829117</v>
      </c>
      <c r="R520" s="62" t="s">
        <v>268</v>
      </c>
      <c r="S520" s="58" t="s">
        <v>58</v>
      </c>
      <c r="T520" s="58" t="s">
        <v>97</v>
      </c>
      <c r="U520" s="58" t="s">
        <v>129</v>
      </c>
      <c r="V520" s="58" t="s">
        <v>284</v>
      </c>
    </row>
    <row r="521" spans="1:22" s="56" customFormat="1" ht="15.95" customHeight="1" outlineLevel="3" x14ac:dyDescent="0.2">
      <c r="A521" s="58" t="s">
        <v>1277</v>
      </c>
      <c r="B521" s="58" t="s">
        <v>266</v>
      </c>
      <c r="C521" s="61" t="s">
        <v>263</v>
      </c>
      <c r="D521" s="59" t="s">
        <v>405</v>
      </c>
      <c r="E521" s="59" t="s">
        <v>406</v>
      </c>
      <c r="F521" s="60" t="s">
        <v>609</v>
      </c>
      <c r="G521" s="60" t="s">
        <v>745</v>
      </c>
      <c r="H521" s="61" t="s">
        <v>89</v>
      </c>
      <c r="I521" s="62">
        <v>44825000</v>
      </c>
      <c r="J521" s="62">
        <v>44825000</v>
      </c>
      <c r="K521" s="62">
        <v>43100800</v>
      </c>
      <c r="L521" s="62" t="s">
        <v>85</v>
      </c>
      <c r="M521" s="62">
        <v>43100800</v>
      </c>
      <c r="N521" s="62">
        <v>6792683580.1540003</v>
      </c>
      <c r="O521" s="62" t="s">
        <v>85</v>
      </c>
      <c r="P521" s="62">
        <v>8794717553.8349991</v>
      </c>
      <c r="Q521" s="62">
        <v>43100800</v>
      </c>
      <c r="R521" s="62" t="s">
        <v>268</v>
      </c>
      <c r="S521" s="58" t="s">
        <v>58</v>
      </c>
      <c r="T521" s="58" t="s">
        <v>246</v>
      </c>
      <c r="U521" s="58" t="s">
        <v>129</v>
      </c>
      <c r="V521" s="58" t="s">
        <v>284</v>
      </c>
    </row>
    <row r="522" spans="1:22" s="56" customFormat="1" ht="15.95" customHeight="1" outlineLevel="3" x14ac:dyDescent="0.2">
      <c r="A522" s="58" t="s">
        <v>1277</v>
      </c>
      <c r="B522" s="58" t="s">
        <v>266</v>
      </c>
      <c r="C522" s="61" t="s">
        <v>263</v>
      </c>
      <c r="D522" s="59" t="s">
        <v>407</v>
      </c>
      <c r="E522" s="59" t="s">
        <v>408</v>
      </c>
      <c r="F522" s="60" t="s">
        <v>609</v>
      </c>
      <c r="G522" s="60" t="s">
        <v>1493</v>
      </c>
      <c r="H522" s="61" t="s">
        <v>89</v>
      </c>
      <c r="I522" s="62">
        <v>111264712</v>
      </c>
      <c r="J522" s="62">
        <v>111264712</v>
      </c>
      <c r="K522" s="62">
        <v>266857.87</v>
      </c>
      <c r="L522" s="62" t="s">
        <v>85</v>
      </c>
      <c r="M522" s="62">
        <v>266857.87</v>
      </c>
      <c r="N522" s="62">
        <v>42056784.833999999</v>
      </c>
      <c r="O522" s="62" t="s">
        <v>85</v>
      </c>
      <c r="P522" s="62">
        <v>54452344.125</v>
      </c>
      <c r="Q522" s="62">
        <v>266857.87</v>
      </c>
      <c r="R522" s="62" t="s">
        <v>268</v>
      </c>
      <c r="S522" s="58" t="s">
        <v>58</v>
      </c>
      <c r="T522" s="58" t="s">
        <v>94</v>
      </c>
      <c r="U522" s="58" t="s">
        <v>129</v>
      </c>
      <c r="V522" s="58" t="s">
        <v>284</v>
      </c>
    </row>
    <row r="523" spans="1:22" s="56" customFormat="1" ht="15.95" customHeight="1" outlineLevel="3" x14ac:dyDescent="0.2">
      <c r="A523" s="58" t="s">
        <v>1277</v>
      </c>
      <c r="B523" s="58" t="s">
        <v>266</v>
      </c>
      <c r="C523" s="61" t="s">
        <v>263</v>
      </c>
      <c r="D523" s="59" t="s">
        <v>409</v>
      </c>
      <c r="E523" s="59" t="s">
        <v>410</v>
      </c>
      <c r="F523" s="60" t="s">
        <v>609</v>
      </c>
      <c r="G523" s="60" t="s">
        <v>1493</v>
      </c>
      <c r="H523" s="61" t="s">
        <v>89</v>
      </c>
      <c r="I523" s="62">
        <v>67000000</v>
      </c>
      <c r="J523" s="62">
        <v>67000000</v>
      </c>
      <c r="K523" s="62">
        <v>659096.25</v>
      </c>
      <c r="L523" s="62" t="s">
        <v>85</v>
      </c>
      <c r="M523" s="62">
        <v>659096.25</v>
      </c>
      <c r="N523" s="62">
        <v>103873530.772</v>
      </c>
      <c r="O523" s="62" t="s">
        <v>85</v>
      </c>
      <c r="P523" s="62">
        <v>134488579.31999999</v>
      </c>
      <c r="Q523" s="62">
        <v>659096.25</v>
      </c>
      <c r="R523" s="62" t="s">
        <v>268</v>
      </c>
      <c r="S523" s="58" t="s">
        <v>58</v>
      </c>
      <c r="T523" s="58" t="s">
        <v>94</v>
      </c>
      <c r="U523" s="58" t="s">
        <v>129</v>
      </c>
      <c r="V523" s="58" t="s">
        <v>284</v>
      </c>
    </row>
    <row r="524" spans="1:22" s="56" customFormat="1" ht="15.95" customHeight="1" outlineLevel="3" x14ac:dyDescent="0.2">
      <c r="A524" s="58" t="s">
        <v>1277</v>
      </c>
      <c r="B524" s="58" t="s">
        <v>266</v>
      </c>
      <c r="C524" s="61" t="s">
        <v>263</v>
      </c>
      <c r="D524" s="59" t="s">
        <v>910</v>
      </c>
      <c r="E524" s="59" t="s">
        <v>911</v>
      </c>
      <c r="F524" s="60" t="s">
        <v>912</v>
      </c>
      <c r="G524" s="60" t="s">
        <v>913</v>
      </c>
      <c r="H524" s="61" t="s">
        <v>89</v>
      </c>
      <c r="I524" s="62">
        <v>407471000</v>
      </c>
      <c r="J524" s="62">
        <v>407471000</v>
      </c>
      <c r="K524" s="62">
        <v>407471000</v>
      </c>
      <c r="L524" s="62" t="s">
        <v>85</v>
      </c>
      <c r="M524" s="62">
        <v>407471000</v>
      </c>
      <c r="N524" s="62">
        <v>64217405966.681999</v>
      </c>
      <c r="O524" s="62" t="s">
        <v>85</v>
      </c>
      <c r="P524" s="62">
        <v>83144451063.061996</v>
      </c>
      <c r="Q524" s="62">
        <v>407471000</v>
      </c>
      <c r="R524" s="62" t="s">
        <v>268</v>
      </c>
      <c r="S524" s="58" t="s">
        <v>58</v>
      </c>
      <c r="T524" s="58" t="s">
        <v>129</v>
      </c>
      <c r="U524" s="58" t="s">
        <v>129</v>
      </c>
      <c r="V524" s="58" t="s">
        <v>284</v>
      </c>
    </row>
    <row r="525" spans="1:22" s="56" customFormat="1" ht="15.95" customHeight="1" outlineLevel="3" x14ac:dyDescent="0.2">
      <c r="A525" s="58" t="s">
        <v>1277</v>
      </c>
      <c r="B525" s="58" t="s">
        <v>266</v>
      </c>
      <c r="C525" s="61" t="s">
        <v>263</v>
      </c>
      <c r="D525" s="59" t="s">
        <v>1004</v>
      </c>
      <c r="E525" s="59" t="s">
        <v>1005</v>
      </c>
      <c r="F525" s="60" t="s">
        <v>1006</v>
      </c>
      <c r="G525" s="60" t="s">
        <v>206</v>
      </c>
      <c r="H525" s="61" t="s">
        <v>89</v>
      </c>
      <c r="I525" s="62">
        <v>180575000</v>
      </c>
      <c r="J525" s="62">
        <v>180575000</v>
      </c>
      <c r="K525" s="62">
        <v>180575000</v>
      </c>
      <c r="L525" s="62" t="s">
        <v>85</v>
      </c>
      <c r="M525" s="62">
        <v>180575000</v>
      </c>
      <c r="N525" s="62">
        <v>28458609526.650002</v>
      </c>
      <c r="O525" s="62" t="s">
        <v>85</v>
      </c>
      <c r="P525" s="62">
        <v>36846325875.246002</v>
      </c>
      <c r="Q525" s="62">
        <v>180575000</v>
      </c>
      <c r="R525" s="62" t="s">
        <v>1192</v>
      </c>
      <c r="S525" s="58" t="s">
        <v>58</v>
      </c>
      <c r="T525" s="58" t="s">
        <v>129</v>
      </c>
      <c r="U525" s="58" t="s">
        <v>129</v>
      </c>
      <c r="V525" s="58" t="s">
        <v>284</v>
      </c>
    </row>
    <row r="526" spans="1:22" s="56" customFormat="1" ht="15.95" customHeight="1" outlineLevel="3" x14ac:dyDescent="0.2">
      <c r="A526" s="58" t="s">
        <v>1277</v>
      </c>
      <c r="B526" s="58" t="s">
        <v>266</v>
      </c>
      <c r="C526" s="61" t="s">
        <v>263</v>
      </c>
      <c r="D526" s="59" t="s">
        <v>1087</v>
      </c>
      <c r="E526" s="59" t="s">
        <v>1088</v>
      </c>
      <c r="F526" s="60" t="s">
        <v>1089</v>
      </c>
      <c r="G526" s="60" t="s">
        <v>1177</v>
      </c>
      <c r="H526" s="61" t="s">
        <v>89</v>
      </c>
      <c r="I526" s="62">
        <v>81000000</v>
      </c>
      <c r="J526" s="62">
        <v>81000000</v>
      </c>
      <c r="K526" s="62">
        <v>43642102.859999999</v>
      </c>
      <c r="L526" s="62">
        <v>18531835</v>
      </c>
      <c r="M526" s="62">
        <v>25110267.859999999</v>
      </c>
      <c r="N526" s="62">
        <v>6877992879.4940004</v>
      </c>
      <c r="O526" s="62">
        <v>3172140721</v>
      </c>
      <c r="P526" s="62">
        <v>5123749757.0780001</v>
      </c>
      <c r="Q526" s="62">
        <v>25110267.859999999</v>
      </c>
      <c r="R526" s="62" t="s">
        <v>268</v>
      </c>
      <c r="S526" s="58" t="s">
        <v>58</v>
      </c>
      <c r="T526" s="58" t="s">
        <v>246</v>
      </c>
      <c r="U526" s="58" t="s">
        <v>87</v>
      </c>
      <c r="V526" s="58" t="s">
        <v>284</v>
      </c>
    </row>
    <row r="527" spans="1:22" s="56" customFormat="1" ht="15.95" customHeight="1" outlineLevel="3" x14ac:dyDescent="0.2">
      <c r="A527" s="58" t="s">
        <v>1277</v>
      </c>
      <c r="B527" s="58" t="s">
        <v>266</v>
      </c>
      <c r="C527" s="61" t="s">
        <v>263</v>
      </c>
      <c r="D527" s="59" t="s">
        <v>1090</v>
      </c>
      <c r="E527" s="59" t="s">
        <v>1091</v>
      </c>
      <c r="F527" s="60" t="s">
        <v>1092</v>
      </c>
      <c r="G527" s="60" t="s">
        <v>1640</v>
      </c>
      <c r="H527" s="61" t="s">
        <v>89</v>
      </c>
      <c r="I527" s="62">
        <v>6960000</v>
      </c>
      <c r="J527" s="62">
        <v>6960000</v>
      </c>
      <c r="K527" s="62">
        <v>2177906.75</v>
      </c>
      <c r="L527" s="62" t="s">
        <v>85</v>
      </c>
      <c r="M527" s="62">
        <v>2177906.75</v>
      </c>
      <c r="N527" s="62">
        <v>343237977.48100001</v>
      </c>
      <c r="O527" s="62" t="s">
        <v>85</v>
      </c>
      <c r="P527" s="62">
        <v>444401837.66500002</v>
      </c>
      <c r="Q527" s="62">
        <v>2177906.75</v>
      </c>
      <c r="R527" s="62" t="s">
        <v>268</v>
      </c>
      <c r="S527" s="58" t="s">
        <v>58</v>
      </c>
      <c r="T527" s="58" t="s">
        <v>246</v>
      </c>
      <c r="U527" s="58" t="s">
        <v>40</v>
      </c>
      <c r="V527" s="58" t="s">
        <v>284</v>
      </c>
    </row>
    <row r="528" spans="1:22" s="56" customFormat="1" ht="15.95" customHeight="1" outlineLevel="3" x14ac:dyDescent="0.2">
      <c r="A528" s="58" t="s">
        <v>1277</v>
      </c>
      <c r="B528" s="58" t="s">
        <v>266</v>
      </c>
      <c r="C528" s="61" t="s">
        <v>263</v>
      </c>
      <c r="D528" s="59" t="s">
        <v>881</v>
      </c>
      <c r="E528" s="59" t="s">
        <v>882</v>
      </c>
      <c r="F528" s="60" t="s">
        <v>60</v>
      </c>
      <c r="G528" s="60" t="s">
        <v>1430</v>
      </c>
      <c r="H528" s="61" t="s">
        <v>89</v>
      </c>
      <c r="I528" s="62">
        <v>43000000</v>
      </c>
      <c r="J528" s="62">
        <v>43000000</v>
      </c>
      <c r="K528" s="62">
        <v>13037771.5</v>
      </c>
      <c r="L528" s="62">
        <v>4477627.2</v>
      </c>
      <c r="M528" s="62">
        <v>8560144.3000000007</v>
      </c>
      <c r="N528" s="62">
        <v>2054752032.2090001</v>
      </c>
      <c r="O528" s="62">
        <v>740903831</v>
      </c>
      <c r="P528" s="62">
        <v>1746697308.138</v>
      </c>
      <c r="Q528" s="62">
        <v>8560144.3000000007</v>
      </c>
      <c r="R528" s="62" t="s">
        <v>1192</v>
      </c>
      <c r="S528" s="58" t="s">
        <v>58</v>
      </c>
      <c r="T528" s="58" t="s">
        <v>246</v>
      </c>
      <c r="U528" s="58" t="s">
        <v>40</v>
      </c>
      <c r="V528" s="58" t="s">
        <v>284</v>
      </c>
    </row>
    <row r="529" spans="1:22" s="56" customFormat="1" ht="15.95" customHeight="1" outlineLevel="3" x14ac:dyDescent="0.2">
      <c r="A529" s="58" t="s">
        <v>1277</v>
      </c>
      <c r="B529" s="58" t="s">
        <v>266</v>
      </c>
      <c r="C529" s="61" t="s">
        <v>263</v>
      </c>
      <c r="D529" s="59" t="s">
        <v>1618</v>
      </c>
      <c r="E529" s="59" t="s">
        <v>1619</v>
      </c>
      <c r="F529" s="60" t="s">
        <v>877</v>
      </c>
      <c r="G529" s="60" t="s">
        <v>1035</v>
      </c>
      <c r="H529" s="61" t="s">
        <v>89</v>
      </c>
      <c r="I529" s="62">
        <v>40000000</v>
      </c>
      <c r="J529" s="62">
        <v>40000000</v>
      </c>
      <c r="K529" s="62">
        <v>393825</v>
      </c>
      <c r="L529" s="62">
        <v>381294</v>
      </c>
      <c r="M529" s="62">
        <v>12531</v>
      </c>
      <c r="N529" s="62">
        <v>62066797.158</v>
      </c>
      <c r="O529" s="62">
        <v>64598601</v>
      </c>
      <c r="P529" s="62">
        <v>2556950.3509999998</v>
      </c>
      <c r="Q529" s="62">
        <v>12531</v>
      </c>
      <c r="R529" s="62" t="s">
        <v>268</v>
      </c>
      <c r="S529" s="58" t="s">
        <v>58</v>
      </c>
      <c r="T529" s="58" t="s">
        <v>152</v>
      </c>
      <c r="U529" s="58" t="s">
        <v>87</v>
      </c>
      <c r="V529" s="58" t="s">
        <v>284</v>
      </c>
    </row>
    <row r="530" spans="1:22" s="56" customFormat="1" ht="15.95" customHeight="1" outlineLevel="3" x14ac:dyDescent="0.2">
      <c r="A530" s="58" t="s">
        <v>1277</v>
      </c>
      <c r="B530" s="58" t="s">
        <v>266</v>
      </c>
      <c r="C530" s="61" t="s">
        <v>263</v>
      </c>
      <c r="D530" s="59" t="s">
        <v>1093</v>
      </c>
      <c r="E530" s="59" t="s">
        <v>1094</v>
      </c>
      <c r="F530" s="60" t="s">
        <v>1095</v>
      </c>
      <c r="G530" s="60" t="s">
        <v>1327</v>
      </c>
      <c r="H530" s="61" t="s">
        <v>89</v>
      </c>
      <c r="I530" s="62">
        <v>150000000</v>
      </c>
      <c r="J530" s="62">
        <v>150000000</v>
      </c>
      <c r="K530" s="62">
        <v>53148733</v>
      </c>
      <c r="L530" s="62">
        <v>10346000</v>
      </c>
      <c r="M530" s="62">
        <v>42802733</v>
      </c>
      <c r="N530" s="62">
        <v>8376237238.1730003</v>
      </c>
      <c r="O530" s="62">
        <v>1839673615</v>
      </c>
      <c r="P530" s="62">
        <v>8733896987.2299995</v>
      </c>
      <c r="Q530" s="62">
        <v>42802733</v>
      </c>
      <c r="R530" s="62" t="s">
        <v>268</v>
      </c>
      <c r="S530" s="58" t="s">
        <v>334</v>
      </c>
      <c r="T530" s="58" t="s">
        <v>246</v>
      </c>
      <c r="U530" s="58" t="s">
        <v>109</v>
      </c>
      <c r="V530" s="58" t="s">
        <v>284</v>
      </c>
    </row>
    <row r="531" spans="1:22" s="56" customFormat="1" ht="15.95" customHeight="1" outlineLevel="3" x14ac:dyDescent="0.2">
      <c r="A531" s="58" t="s">
        <v>1277</v>
      </c>
      <c r="B531" s="58" t="s">
        <v>266</v>
      </c>
      <c r="C531" s="61" t="s">
        <v>263</v>
      </c>
      <c r="D531" s="59" t="s">
        <v>1007</v>
      </c>
      <c r="E531" s="59" t="s">
        <v>1008</v>
      </c>
      <c r="F531" s="60" t="s">
        <v>609</v>
      </c>
      <c r="G531" s="60" t="s">
        <v>60</v>
      </c>
      <c r="H531" s="61" t="s">
        <v>89</v>
      </c>
      <c r="I531" s="62">
        <v>10000000</v>
      </c>
      <c r="J531" s="62">
        <v>10000000</v>
      </c>
      <c r="K531" s="62">
        <v>10000000</v>
      </c>
      <c r="L531" s="62" t="s">
        <v>85</v>
      </c>
      <c r="M531" s="62">
        <v>10000000</v>
      </c>
      <c r="N531" s="62">
        <v>1575999420</v>
      </c>
      <c r="O531" s="62" t="s">
        <v>85</v>
      </c>
      <c r="P531" s="62">
        <v>2040499840.8</v>
      </c>
      <c r="Q531" s="62">
        <v>10000000</v>
      </c>
      <c r="R531" s="62" t="s">
        <v>268</v>
      </c>
      <c r="S531" s="58" t="s">
        <v>58</v>
      </c>
      <c r="T531" s="58" t="s">
        <v>143</v>
      </c>
      <c r="U531" s="58" t="s">
        <v>635</v>
      </c>
      <c r="V531" s="58" t="s">
        <v>284</v>
      </c>
    </row>
    <row r="532" spans="1:22" s="56" customFormat="1" ht="15.95" customHeight="1" outlineLevel="3" x14ac:dyDescent="0.2">
      <c r="A532" s="58" t="s">
        <v>1277</v>
      </c>
      <c r="B532" s="58" t="s">
        <v>266</v>
      </c>
      <c r="C532" s="61" t="s">
        <v>263</v>
      </c>
      <c r="D532" s="59" t="s">
        <v>1279</v>
      </c>
      <c r="E532" s="59" t="s">
        <v>1280</v>
      </c>
      <c r="F532" s="60" t="s">
        <v>1281</v>
      </c>
      <c r="G532" s="60" t="s">
        <v>670</v>
      </c>
      <c r="H532" s="61" t="s">
        <v>89</v>
      </c>
      <c r="I532" s="62">
        <v>7247527</v>
      </c>
      <c r="J532" s="62">
        <v>7247527</v>
      </c>
      <c r="K532" s="62">
        <v>4827152.9000000004</v>
      </c>
      <c r="L532" s="62">
        <v>486553.25</v>
      </c>
      <c r="M532" s="62">
        <v>4340599.6500000004</v>
      </c>
      <c r="N532" s="62">
        <v>760759017.06500006</v>
      </c>
      <c r="O532" s="62">
        <v>87577237</v>
      </c>
      <c r="P532" s="62">
        <v>885699289.48000002</v>
      </c>
      <c r="Q532" s="62">
        <v>4340599.6500000004</v>
      </c>
      <c r="R532" s="62" t="s">
        <v>268</v>
      </c>
      <c r="S532" s="58" t="s">
        <v>58</v>
      </c>
      <c r="T532" s="58" t="s">
        <v>143</v>
      </c>
      <c r="U532" s="58" t="s">
        <v>1282</v>
      </c>
      <c r="V532" s="58" t="s">
        <v>284</v>
      </c>
    </row>
    <row r="533" spans="1:22" s="56" customFormat="1" ht="15.95" customHeight="1" outlineLevel="3" x14ac:dyDescent="0.2">
      <c r="A533" s="58" t="s">
        <v>1277</v>
      </c>
      <c r="B533" s="58" t="s">
        <v>266</v>
      </c>
      <c r="C533" s="61" t="s">
        <v>263</v>
      </c>
      <c r="D533" s="59" t="s">
        <v>1009</v>
      </c>
      <c r="E533" s="59" t="s">
        <v>1010</v>
      </c>
      <c r="F533" s="60" t="s">
        <v>1011</v>
      </c>
      <c r="G533" s="60" t="s">
        <v>1303</v>
      </c>
      <c r="H533" s="61" t="s">
        <v>89</v>
      </c>
      <c r="I533" s="62">
        <v>55000000</v>
      </c>
      <c r="J533" s="62">
        <v>55000000</v>
      </c>
      <c r="K533" s="62">
        <v>44146310.710000001</v>
      </c>
      <c r="L533" s="62">
        <v>4986343.79</v>
      </c>
      <c r="M533" s="62">
        <v>39159966.920000002</v>
      </c>
      <c r="N533" s="62">
        <v>6957456007.4099998</v>
      </c>
      <c r="O533" s="62">
        <v>839497229</v>
      </c>
      <c r="P533" s="62">
        <v>7990590626.599</v>
      </c>
      <c r="Q533" s="62">
        <v>39159966.920000002</v>
      </c>
      <c r="R533" s="62" t="s">
        <v>268</v>
      </c>
      <c r="S533" s="58" t="s">
        <v>334</v>
      </c>
      <c r="T533" s="58" t="s">
        <v>95</v>
      </c>
      <c r="U533" s="58" t="s">
        <v>358</v>
      </c>
      <c r="V533" s="58" t="s">
        <v>284</v>
      </c>
    </row>
    <row r="534" spans="1:22" s="56" customFormat="1" ht="15.95" customHeight="1" outlineLevel="3" x14ac:dyDescent="0.2">
      <c r="A534" s="58" t="s">
        <v>1277</v>
      </c>
      <c r="B534" s="58" t="s">
        <v>266</v>
      </c>
      <c r="C534" s="61" t="s">
        <v>263</v>
      </c>
      <c r="D534" s="59" t="s">
        <v>1159</v>
      </c>
      <c r="E534" s="59" t="s">
        <v>1160</v>
      </c>
      <c r="F534" s="60" t="s">
        <v>1161</v>
      </c>
      <c r="G534" s="60" t="s">
        <v>119</v>
      </c>
      <c r="H534" s="61" t="s">
        <v>89</v>
      </c>
      <c r="I534" s="62">
        <v>1538466.31</v>
      </c>
      <c r="J534" s="62">
        <v>1538466.31</v>
      </c>
      <c r="K534" s="62">
        <v>675653.3</v>
      </c>
      <c r="L534" s="62" t="s">
        <v>85</v>
      </c>
      <c r="M534" s="62">
        <v>675653.3</v>
      </c>
      <c r="N534" s="62">
        <v>106482920.892</v>
      </c>
      <c r="O534" s="62" t="s">
        <v>85</v>
      </c>
      <c r="P534" s="62">
        <v>137867045.109</v>
      </c>
      <c r="Q534" s="62">
        <v>675653.3</v>
      </c>
      <c r="R534" s="62" t="s">
        <v>268</v>
      </c>
      <c r="S534" s="58" t="s">
        <v>334</v>
      </c>
      <c r="T534" s="58" t="s">
        <v>94</v>
      </c>
      <c r="U534" s="58" t="s">
        <v>1162</v>
      </c>
      <c r="V534" s="58" t="s">
        <v>284</v>
      </c>
    </row>
    <row r="535" spans="1:22" s="56" customFormat="1" ht="15.95" customHeight="1" outlineLevel="3" x14ac:dyDescent="0.2">
      <c r="A535" s="58" t="s">
        <v>1277</v>
      </c>
      <c r="B535" s="58" t="s">
        <v>266</v>
      </c>
      <c r="C535" s="61" t="s">
        <v>263</v>
      </c>
      <c r="D535" s="59" t="s">
        <v>1163</v>
      </c>
      <c r="E535" s="59" t="s">
        <v>1164</v>
      </c>
      <c r="F535" s="60" t="s">
        <v>1161</v>
      </c>
      <c r="G535" s="60" t="s">
        <v>119</v>
      </c>
      <c r="H535" s="61" t="s">
        <v>89</v>
      </c>
      <c r="I535" s="62">
        <v>1426078.35</v>
      </c>
      <c r="J535" s="62">
        <v>1426078.35</v>
      </c>
      <c r="K535" s="62">
        <v>341317.28</v>
      </c>
      <c r="L535" s="62" t="s">
        <v>85</v>
      </c>
      <c r="M535" s="62">
        <v>341317.28</v>
      </c>
      <c r="N535" s="62">
        <v>53791583.531999998</v>
      </c>
      <c r="O535" s="62" t="s">
        <v>85</v>
      </c>
      <c r="P535" s="62">
        <v>69645785.549999997</v>
      </c>
      <c r="Q535" s="62">
        <v>341317.28</v>
      </c>
      <c r="R535" s="62" t="s">
        <v>268</v>
      </c>
      <c r="S535" s="58" t="s">
        <v>334</v>
      </c>
      <c r="T535" s="58" t="s">
        <v>94</v>
      </c>
      <c r="U535" s="58" t="s">
        <v>50</v>
      </c>
      <c r="V535" s="58" t="s">
        <v>284</v>
      </c>
    </row>
    <row r="536" spans="1:22" s="56" customFormat="1" ht="15.95" customHeight="1" outlineLevel="3" x14ac:dyDescent="0.2">
      <c r="A536" s="58" t="s">
        <v>1277</v>
      </c>
      <c r="B536" s="58" t="s">
        <v>266</v>
      </c>
      <c r="C536" s="61" t="s">
        <v>263</v>
      </c>
      <c r="D536" s="59" t="s">
        <v>411</v>
      </c>
      <c r="E536" s="59" t="s">
        <v>412</v>
      </c>
      <c r="F536" s="60" t="s">
        <v>531</v>
      </c>
      <c r="G536" s="60" t="s">
        <v>1177</v>
      </c>
      <c r="H536" s="61" t="s">
        <v>89</v>
      </c>
      <c r="I536" s="62">
        <v>80000000</v>
      </c>
      <c r="J536" s="62">
        <v>80000000</v>
      </c>
      <c r="K536" s="62">
        <v>22928953.690000001</v>
      </c>
      <c r="L536" s="62">
        <v>18175652.550000001</v>
      </c>
      <c r="M536" s="62">
        <v>4753301.1399999997</v>
      </c>
      <c r="N536" s="62">
        <v>3613601771.665</v>
      </c>
      <c r="O536" s="62">
        <v>3215349498.362</v>
      </c>
      <c r="P536" s="62">
        <v>969911021.94400001</v>
      </c>
      <c r="Q536" s="62">
        <v>4753301.1399999997</v>
      </c>
      <c r="R536" s="62" t="s">
        <v>268</v>
      </c>
      <c r="S536" s="58" t="s">
        <v>58</v>
      </c>
      <c r="T536" s="58" t="s">
        <v>94</v>
      </c>
      <c r="U536" s="58" t="s">
        <v>129</v>
      </c>
      <c r="V536" s="58" t="s">
        <v>284</v>
      </c>
    </row>
    <row r="537" spans="1:22" s="56" customFormat="1" ht="15.95" customHeight="1" outlineLevel="3" x14ac:dyDescent="0.2">
      <c r="A537" s="58" t="s">
        <v>1277</v>
      </c>
      <c r="B537" s="58" t="s">
        <v>266</v>
      </c>
      <c r="C537" s="61" t="s">
        <v>263</v>
      </c>
      <c r="D537" s="59" t="s">
        <v>413</v>
      </c>
      <c r="E537" s="59" t="s">
        <v>414</v>
      </c>
      <c r="F537" s="60" t="s">
        <v>531</v>
      </c>
      <c r="G537" s="60" t="s">
        <v>1390</v>
      </c>
      <c r="H537" s="61" t="s">
        <v>89</v>
      </c>
      <c r="I537" s="62">
        <v>55000000</v>
      </c>
      <c r="J537" s="62">
        <v>55000000</v>
      </c>
      <c r="K537" s="62">
        <v>39750022.869999997</v>
      </c>
      <c r="L537" s="62" t="s">
        <v>85</v>
      </c>
      <c r="M537" s="62">
        <v>39750022.869999997</v>
      </c>
      <c r="N537" s="62">
        <v>6264601298.8109999</v>
      </c>
      <c r="O537" s="62" t="s">
        <v>85</v>
      </c>
      <c r="P537" s="62">
        <v>8110991533.8030005</v>
      </c>
      <c r="Q537" s="62">
        <v>39750022.869999997</v>
      </c>
      <c r="R537" s="62" t="s">
        <v>268</v>
      </c>
      <c r="S537" s="58" t="s">
        <v>58</v>
      </c>
      <c r="T537" s="58" t="s">
        <v>94</v>
      </c>
      <c r="U537" s="58" t="s">
        <v>129</v>
      </c>
      <c r="V537" s="58" t="s">
        <v>284</v>
      </c>
    </row>
    <row r="538" spans="1:22" s="56" customFormat="1" ht="15.95" customHeight="1" outlineLevel="3" x14ac:dyDescent="0.2">
      <c r="A538" s="58" t="s">
        <v>1277</v>
      </c>
      <c r="B538" s="58" t="s">
        <v>266</v>
      </c>
      <c r="C538" s="61" t="s">
        <v>263</v>
      </c>
      <c r="D538" s="59" t="s">
        <v>1165</v>
      </c>
      <c r="E538" s="59" t="s">
        <v>1166</v>
      </c>
      <c r="F538" s="60" t="s">
        <v>1161</v>
      </c>
      <c r="G538" s="60" t="s">
        <v>394</v>
      </c>
      <c r="H538" s="61" t="s">
        <v>89</v>
      </c>
      <c r="I538" s="62">
        <v>1146739.4099999999</v>
      </c>
      <c r="J538" s="62">
        <v>1146739.4099999999</v>
      </c>
      <c r="K538" s="62">
        <v>115916.413</v>
      </c>
      <c r="L538" s="62" t="s">
        <v>85</v>
      </c>
      <c r="M538" s="62">
        <v>115916.413</v>
      </c>
      <c r="N538" s="62">
        <v>18268419.965999998</v>
      </c>
      <c r="O538" s="62" t="s">
        <v>85</v>
      </c>
      <c r="P538" s="62">
        <v>23652742.227000002</v>
      </c>
      <c r="Q538" s="62">
        <v>115916.413</v>
      </c>
      <c r="R538" s="62" t="s">
        <v>268</v>
      </c>
      <c r="S538" s="58" t="s">
        <v>334</v>
      </c>
      <c r="T538" s="58" t="s">
        <v>94</v>
      </c>
      <c r="U538" s="58" t="s">
        <v>1162</v>
      </c>
      <c r="V538" s="58" t="s">
        <v>284</v>
      </c>
    </row>
    <row r="539" spans="1:22" s="56" customFormat="1" ht="15.95" customHeight="1" outlineLevel="3" x14ac:dyDescent="0.2">
      <c r="A539" s="58" t="s">
        <v>1277</v>
      </c>
      <c r="B539" s="58" t="s">
        <v>266</v>
      </c>
      <c r="C539" s="61" t="s">
        <v>263</v>
      </c>
      <c r="D539" s="59" t="s">
        <v>415</v>
      </c>
      <c r="E539" s="59" t="s">
        <v>416</v>
      </c>
      <c r="F539" s="60" t="s">
        <v>610</v>
      </c>
      <c r="G539" s="60" t="s">
        <v>37</v>
      </c>
      <c r="H539" s="61" t="s">
        <v>89</v>
      </c>
      <c r="I539" s="62">
        <v>70000000</v>
      </c>
      <c r="J539" s="62">
        <v>70000000</v>
      </c>
      <c r="K539" s="62">
        <v>57410029.609999999</v>
      </c>
      <c r="L539" s="62" t="s">
        <v>85</v>
      </c>
      <c r="M539" s="62">
        <v>57410029.609999999</v>
      </c>
      <c r="N539" s="62">
        <v>9047817336.7539997</v>
      </c>
      <c r="O539" s="62" t="s">
        <v>85</v>
      </c>
      <c r="P539" s="62">
        <v>11714515627.952999</v>
      </c>
      <c r="Q539" s="62">
        <v>57410029.609999999</v>
      </c>
      <c r="R539" s="62" t="s">
        <v>1192</v>
      </c>
      <c r="S539" s="58" t="s">
        <v>58</v>
      </c>
      <c r="T539" s="58" t="s">
        <v>280</v>
      </c>
      <c r="U539" s="58" t="s">
        <v>358</v>
      </c>
      <c r="V539" s="58" t="s">
        <v>284</v>
      </c>
    </row>
    <row r="540" spans="1:22" s="56" customFormat="1" ht="15.95" customHeight="1" outlineLevel="3" x14ac:dyDescent="0.2">
      <c r="A540" s="58" t="s">
        <v>1277</v>
      </c>
      <c r="B540" s="58" t="s">
        <v>266</v>
      </c>
      <c r="C540" s="61" t="s">
        <v>263</v>
      </c>
      <c r="D540" s="59" t="s">
        <v>417</v>
      </c>
      <c r="E540" s="59" t="s">
        <v>418</v>
      </c>
      <c r="F540" s="60" t="s">
        <v>611</v>
      </c>
      <c r="G540" s="60" t="s">
        <v>1177</v>
      </c>
      <c r="H540" s="61" t="s">
        <v>89</v>
      </c>
      <c r="I540" s="62">
        <v>116765826</v>
      </c>
      <c r="J540" s="62">
        <v>116765826</v>
      </c>
      <c r="K540" s="62">
        <v>74130619.829999998</v>
      </c>
      <c r="L540" s="62">
        <v>3503755.21</v>
      </c>
      <c r="M540" s="62">
        <v>70626864.620000005</v>
      </c>
      <c r="N540" s="62">
        <v>11682981385.632</v>
      </c>
      <c r="O540" s="62">
        <v>620256047</v>
      </c>
      <c r="P540" s="62">
        <v>14411410601.330999</v>
      </c>
      <c r="Q540" s="62">
        <v>70626864.620000005</v>
      </c>
      <c r="R540" s="62" t="s">
        <v>1192</v>
      </c>
      <c r="S540" s="58" t="s">
        <v>58</v>
      </c>
      <c r="T540" s="58" t="s">
        <v>95</v>
      </c>
      <c r="U540" s="58" t="s">
        <v>419</v>
      </c>
      <c r="V540" s="58" t="s">
        <v>284</v>
      </c>
    </row>
    <row r="541" spans="1:22" s="56" customFormat="1" ht="15.95" customHeight="1" outlineLevel="3" x14ac:dyDescent="0.2">
      <c r="A541" s="58" t="s">
        <v>1277</v>
      </c>
      <c r="B541" s="58" t="s">
        <v>266</v>
      </c>
      <c r="C541" s="61" t="s">
        <v>263</v>
      </c>
      <c r="D541" s="59" t="s">
        <v>420</v>
      </c>
      <c r="E541" s="59" t="s">
        <v>421</v>
      </c>
      <c r="F541" s="60" t="s">
        <v>612</v>
      </c>
      <c r="G541" s="60" t="s">
        <v>922</v>
      </c>
      <c r="H541" s="61" t="s">
        <v>89</v>
      </c>
      <c r="I541" s="62">
        <v>81000000</v>
      </c>
      <c r="J541" s="62">
        <v>81000000</v>
      </c>
      <c r="K541" s="62">
        <v>3961084.36</v>
      </c>
      <c r="L541" s="62">
        <v>2412799</v>
      </c>
      <c r="M541" s="62">
        <v>1548285.36</v>
      </c>
      <c r="N541" s="62">
        <v>624266665.39300001</v>
      </c>
      <c r="O541" s="62">
        <v>872858995</v>
      </c>
      <c r="P541" s="62">
        <v>315927603.05900002</v>
      </c>
      <c r="Q541" s="62">
        <v>1548285.36</v>
      </c>
      <c r="R541" s="62" t="s">
        <v>1192</v>
      </c>
      <c r="S541" s="58" t="s">
        <v>58</v>
      </c>
      <c r="T541" s="58" t="s">
        <v>96</v>
      </c>
      <c r="U541" s="58" t="s">
        <v>120</v>
      </c>
      <c r="V541" s="58" t="s">
        <v>284</v>
      </c>
    </row>
    <row r="542" spans="1:22" s="184" customFormat="1" ht="15.95" customHeight="1" outlineLevel="2" x14ac:dyDescent="0.2">
      <c r="A542" s="179"/>
      <c r="B542" s="179" t="s">
        <v>1408</v>
      </c>
      <c r="C542" s="180"/>
      <c r="D542" s="181"/>
      <c r="E542" s="181"/>
      <c r="F542" s="182"/>
      <c r="G542" s="182"/>
      <c r="H542" s="180"/>
      <c r="I542" s="183"/>
      <c r="J542" s="183">
        <f t="shared" ref="J542:P542" si="36">SUBTOTAL(9,J500:J541)</f>
        <v>2765712644.0699997</v>
      </c>
      <c r="K542" s="183">
        <f t="shared" si="36"/>
        <v>1651595135.7229998</v>
      </c>
      <c r="L542" s="183">
        <f t="shared" si="36"/>
        <v>69816130.109999999</v>
      </c>
      <c r="M542" s="183">
        <f t="shared" si="36"/>
        <v>1581779005.6129997</v>
      </c>
      <c r="N542" s="183">
        <f t="shared" si="36"/>
        <v>260291297597.42502</v>
      </c>
      <c r="O542" s="183">
        <f t="shared" si="36"/>
        <v>12665687225.362</v>
      </c>
      <c r="P542" s="183">
        <f t="shared" si="36"/>
        <v>322761980913.40894</v>
      </c>
      <c r="Q542" s="183"/>
      <c r="R542" s="183"/>
      <c r="S542" s="179"/>
      <c r="T542" s="179"/>
      <c r="U542" s="179"/>
      <c r="V542" s="179"/>
    </row>
    <row r="543" spans="1:22" s="184" customFormat="1" ht="15.95" customHeight="1" outlineLevel="1" x14ac:dyDescent="0.2">
      <c r="A543" s="179" t="s">
        <v>1278</v>
      </c>
      <c r="B543" s="179"/>
      <c r="C543" s="180"/>
      <c r="D543" s="181"/>
      <c r="E543" s="181"/>
      <c r="F543" s="182"/>
      <c r="G543" s="182"/>
      <c r="H543" s="180"/>
      <c r="I543" s="183"/>
      <c r="J543" s="183">
        <f t="shared" ref="J543:P543" si="37">SUBTOTAL(9,J13:J541)</f>
        <v>58295586301.606636</v>
      </c>
      <c r="K543" s="183">
        <f t="shared" si="37"/>
        <v>21601101507.881981</v>
      </c>
      <c r="L543" s="183">
        <f t="shared" si="37"/>
        <v>15441875064.439993</v>
      </c>
      <c r="M543" s="183">
        <f t="shared" si="37"/>
        <v>20057937740.15699</v>
      </c>
      <c r="N543" s="183">
        <f t="shared" si="37"/>
        <v>3404332344778.5591</v>
      </c>
      <c r="O543" s="183">
        <f t="shared" si="37"/>
        <v>2788568125833.2031</v>
      </c>
      <c r="P543" s="183">
        <f t="shared" si="37"/>
        <v>4092821876556.3647</v>
      </c>
      <c r="Q543" s="183"/>
      <c r="R543" s="183"/>
      <c r="S543" s="179"/>
      <c r="T543" s="179"/>
      <c r="U543" s="179"/>
      <c r="V543" s="179"/>
    </row>
    <row r="544" spans="1:22" s="184" customFormat="1" ht="15.95" customHeight="1" x14ac:dyDescent="0.2">
      <c r="A544" s="179" t="s">
        <v>285</v>
      </c>
      <c r="B544" s="179"/>
      <c r="C544" s="180"/>
      <c r="D544" s="181"/>
      <c r="E544" s="181"/>
      <c r="F544" s="182"/>
      <c r="G544" s="182"/>
      <c r="H544" s="180"/>
      <c r="I544" s="183"/>
      <c r="J544" s="183">
        <f t="shared" ref="J544:P544" si="38">SUBTOTAL(9,J4:J541)</f>
        <v>65117760846.447716</v>
      </c>
      <c r="K544" s="183">
        <f t="shared" si="38"/>
        <v>22707375707.881985</v>
      </c>
      <c r="L544" s="183">
        <f t="shared" si="38"/>
        <v>16974717554.439991</v>
      </c>
      <c r="M544" s="183">
        <f t="shared" si="38"/>
        <v>20668689540.156994</v>
      </c>
      <c r="N544" s="183">
        <f t="shared" si="38"/>
        <v>3578681094534.6548</v>
      </c>
      <c r="O544" s="183">
        <f t="shared" si="38"/>
        <v>3076070071472.6172</v>
      </c>
      <c r="P544" s="183">
        <f t="shared" si="38"/>
        <v>4217445771623.1973</v>
      </c>
      <c r="Q544" s="183"/>
      <c r="R544" s="183"/>
      <c r="S544" s="179"/>
      <c r="T544" s="179"/>
      <c r="U544" s="179"/>
      <c r="V544" s="179"/>
    </row>
  </sheetData>
  <mergeCells count="2">
    <mergeCell ref="A1:U1"/>
    <mergeCell ref="A2:U2"/>
  </mergeCells>
  <conditionalFormatting sqref="N3 K3:L3 P3:R3">
    <cfRule type="cellIs" dxfId="4" priority="4" stopIfTrue="1" operator="lessThan">
      <formula>0</formula>
    </cfRule>
  </conditionalFormatting>
  <printOptions horizontalCentered="1" gridLines="1"/>
  <pageMargins left="0.15748031496062992" right="0.15748031496062992" top="0.19685039370078741" bottom="0.31496062992125984" header="0.11811023622047245" footer="0.11811023622047245"/>
  <pageSetup paperSize="9" scale="65" firstPageNumber="17" orientation="landscape" useFirstPageNumber="1" r:id="rId1"/>
  <headerFooter alignWithMargins="0">
    <oddFooter>&amp;L&amp;8&amp;Z&amp;F-&amp;A&amp;R&amp;P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8"/>
  <sheetViews>
    <sheetView topLeftCell="A24" workbookViewId="0">
      <selection activeCell="I3" sqref="I3"/>
    </sheetView>
  </sheetViews>
  <sheetFormatPr defaultRowHeight="12.75" x14ac:dyDescent="0.2"/>
  <cols>
    <col min="1" max="1" width="14.140625" style="36" bestFit="1" customWidth="1"/>
    <col min="2" max="2" width="18.42578125" style="36" bestFit="1" customWidth="1"/>
    <col min="3" max="3" width="4.5703125" style="36" customWidth="1"/>
    <col min="4" max="4" width="17.140625" style="36" customWidth="1"/>
    <col min="5" max="5" width="30.28515625" style="36" bestFit="1" customWidth="1"/>
    <col min="6" max="7" width="8.28515625" style="36" customWidth="1"/>
    <col min="8" max="8" width="6.42578125" style="36" customWidth="1"/>
    <col min="9" max="9" width="10" style="36" customWidth="1"/>
    <col min="10" max="10" width="11" style="36" customWidth="1"/>
    <col min="11" max="11" width="11.5703125" style="36" bestFit="1" customWidth="1"/>
    <col min="12" max="12" width="10.5703125" style="36" bestFit="1" customWidth="1"/>
    <col min="13" max="13" width="18.85546875" style="36" bestFit="1" customWidth="1"/>
    <col min="14" max="14" width="13.28515625" style="36" bestFit="1" customWidth="1"/>
    <col min="15" max="15" width="16.85546875" style="36" bestFit="1" customWidth="1"/>
    <col min="16" max="16384" width="9.140625" style="36"/>
  </cols>
  <sheetData>
    <row r="1" spans="1:15" ht="20.25" x14ac:dyDescent="0.2">
      <c r="A1" s="445" t="s">
        <v>1797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20.25" customHeight="1" x14ac:dyDescent="0.3">
      <c r="A2" s="446" t="s">
        <v>23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</row>
    <row r="3" spans="1:15" ht="94.5" x14ac:dyDescent="0.2">
      <c r="A3" s="116" t="s">
        <v>708</v>
      </c>
      <c r="B3" s="114" t="s">
        <v>337</v>
      </c>
      <c r="C3" s="115" t="s">
        <v>261</v>
      </c>
      <c r="D3" s="114" t="s">
        <v>1706</v>
      </c>
      <c r="E3" s="116" t="s">
        <v>1707</v>
      </c>
      <c r="F3" s="117" t="s">
        <v>688</v>
      </c>
      <c r="G3" s="116" t="s">
        <v>689</v>
      </c>
      <c r="H3" s="118" t="s">
        <v>272</v>
      </c>
      <c r="I3" s="28" t="s">
        <v>273</v>
      </c>
      <c r="J3" s="178" t="s">
        <v>1791</v>
      </c>
      <c r="K3" s="123" t="s">
        <v>267</v>
      </c>
      <c r="L3" s="123" t="s">
        <v>84</v>
      </c>
      <c r="M3" s="116" t="s">
        <v>274</v>
      </c>
      <c r="N3" s="116" t="s">
        <v>275</v>
      </c>
      <c r="O3" s="116" t="s">
        <v>276</v>
      </c>
    </row>
    <row r="4" spans="1:15" s="158" customFormat="1" ht="15.95" customHeight="1" x14ac:dyDescent="0.25">
      <c r="A4" s="157" t="s">
        <v>723</v>
      </c>
      <c r="B4" s="147" t="s">
        <v>1711</v>
      </c>
      <c r="C4" s="147" t="s">
        <v>262</v>
      </c>
      <c r="D4" s="147" t="s">
        <v>1712</v>
      </c>
      <c r="E4" s="147" t="s">
        <v>1712</v>
      </c>
      <c r="F4" s="159"/>
      <c r="G4" s="147"/>
      <c r="H4" s="147" t="s">
        <v>125</v>
      </c>
      <c r="I4" s="148">
        <v>3390000000</v>
      </c>
      <c r="J4" s="148">
        <v>506011672.42052191</v>
      </c>
      <c r="K4" s="148" t="s">
        <v>268</v>
      </c>
      <c r="L4" s="147" t="s">
        <v>334</v>
      </c>
      <c r="M4" s="58" t="s">
        <v>129</v>
      </c>
      <c r="N4" s="147" t="s">
        <v>1712</v>
      </c>
      <c r="O4" s="147" t="s">
        <v>284</v>
      </c>
    </row>
    <row r="5" spans="1:15" s="158" customFormat="1" ht="15.95" customHeight="1" x14ac:dyDescent="0.25">
      <c r="A5" s="157" t="s">
        <v>723</v>
      </c>
      <c r="B5" s="147" t="s">
        <v>1711</v>
      </c>
      <c r="C5" s="147" t="s">
        <v>262</v>
      </c>
      <c r="D5" s="147" t="s">
        <v>1712</v>
      </c>
      <c r="E5" s="147" t="s">
        <v>1712</v>
      </c>
      <c r="F5" s="159"/>
      <c r="G5" s="147"/>
      <c r="H5" s="147" t="s">
        <v>125</v>
      </c>
      <c r="I5" s="148">
        <v>3390000000</v>
      </c>
      <c r="J5" s="148">
        <v>506011672.42052191</v>
      </c>
      <c r="K5" s="148" t="s">
        <v>268</v>
      </c>
      <c r="L5" s="147" t="s">
        <v>334</v>
      </c>
      <c r="M5" s="58" t="s">
        <v>129</v>
      </c>
      <c r="N5" s="147" t="s">
        <v>1712</v>
      </c>
      <c r="O5" s="147" t="s">
        <v>284</v>
      </c>
    </row>
    <row r="6" spans="1:15" s="158" customFormat="1" ht="15.95" customHeight="1" x14ac:dyDescent="0.25">
      <c r="A6" s="157" t="s">
        <v>1277</v>
      </c>
      <c r="B6" s="147" t="s">
        <v>88</v>
      </c>
      <c r="C6" s="147" t="s">
        <v>262</v>
      </c>
      <c r="D6" s="147" t="s">
        <v>1664</v>
      </c>
      <c r="E6" s="147" t="s">
        <v>1665</v>
      </c>
      <c r="F6" s="159">
        <v>44548</v>
      </c>
      <c r="G6" s="147">
        <v>44742</v>
      </c>
      <c r="H6" s="147" t="s">
        <v>89</v>
      </c>
      <c r="I6" s="148">
        <v>300000000</v>
      </c>
      <c r="J6" s="148">
        <v>300000000</v>
      </c>
      <c r="K6" s="148" t="s">
        <v>1192</v>
      </c>
      <c r="L6" s="147" t="s">
        <v>102</v>
      </c>
      <c r="M6" s="58" t="s">
        <v>102</v>
      </c>
      <c r="N6" s="147" t="s">
        <v>93</v>
      </c>
      <c r="O6" s="147" t="s">
        <v>279</v>
      </c>
    </row>
    <row r="7" spans="1:15" s="158" customFormat="1" ht="15.95" customHeight="1" x14ac:dyDescent="0.25">
      <c r="A7" s="157" t="s">
        <v>1277</v>
      </c>
      <c r="B7" s="147" t="s">
        <v>88</v>
      </c>
      <c r="C7" s="147" t="s">
        <v>262</v>
      </c>
      <c r="D7" s="147" t="s">
        <v>1761</v>
      </c>
      <c r="E7" s="147" t="s">
        <v>1762</v>
      </c>
      <c r="F7" s="159">
        <v>44733</v>
      </c>
      <c r="G7" s="147">
        <v>46203</v>
      </c>
      <c r="H7" s="147" t="s">
        <v>92</v>
      </c>
      <c r="I7" s="148">
        <v>75100000</v>
      </c>
      <c r="J7" s="148">
        <v>78104000.124966398</v>
      </c>
      <c r="K7" s="148" t="s">
        <v>1192</v>
      </c>
      <c r="L7" s="147" t="s">
        <v>102</v>
      </c>
      <c r="M7" s="58" t="s">
        <v>102</v>
      </c>
      <c r="N7" s="147" t="s">
        <v>93</v>
      </c>
      <c r="O7" s="147" t="s">
        <v>279</v>
      </c>
    </row>
    <row r="8" spans="1:15" s="158" customFormat="1" ht="15.95" customHeight="1" x14ac:dyDescent="0.25">
      <c r="A8" s="157" t="s">
        <v>1277</v>
      </c>
      <c r="B8" s="147" t="s">
        <v>88</v>
      </c>
      <c r="C8" s="147" t="s">
        <v>262</v>
      </c>
      <c r="D8" s="147" t="s">
        <v>1758</v>
      </c>
      <c r="E8" s="147" t="s">
        <v>1759</v>
      </c>
      <c r="F8" s="159">
        <v>44540</v>
      </c>
      <c r="G8" s="147">
        <v>46387</v>
      </c>
      <c r="H8" s="147" t="s">
        <v>89</v>
      </c>
      <c r="I8" s="148">
        <v>600000000</v>
      </c>
      <c r="J8" s="148">
        <v>600000000</v>
      </c>
      <c r="K8" s="148" t="s">
        <v>1192</v>
      </c>
      <c r="L8" s="147" t="s">
        <v>102</v>
      </c>
      <c r="M8" s="58" t="s">
        <v>102</v>
      </c>
      <c r="N8" s="147" t="s">
        <v>93</v>
      </c>
      <c r="O8" s="147" t="s">
        <v>279</v>
      </c>
    </row>
    <row r="9" spans="1:15" s="158" customFormat="1" ht="15.95" customHeight="1" x14ac:dyDescent="0.25">
      <c r="A9" s="157" t="s">
        <v>1277</v>
      </c>
      <c r="B9" s="147" t="s">
        <v>88</v>
      </c>
      <c r="C9" s="147" t="s">
        <v>262</v>
      </c>
      <c r="D9" s="147" t="s">
        <v>1713</v>
      </c>
      <c r="E9" s="147" t="s">
        <v>1714</v>
      </c>
      <c r="F9" s="159">
        <v>44645</v>
      </c>
      <c r="G9" s="147">
        <v>44649</v>
      </c>
      <c r="H9" s="147" t="s">
        <v>89</v>
      </c>
      <c r="I9" s="148">
        <v>300000000</v>
      </c>
      <c r="J9" s="148">
        <v>300000000</v>
      </c>
      <c r="K9" s="148" t="s">
        <v>1192</v>
      </c>
      <c r="L9" s="147" t="s">
        <v>102</v>
      </c>
      <c r="M9" s="58" t="s">
        <v>102</v>
      </c>
      <c r="N9" s="147" t="s">
        <v>93</v>
      </c>
      <c r="O9" s="147" t="s">
        <v>279</v>
      </c>
    </row>
    <row r="10" spans="1:15" s="158" customFormat="1" ht="15.95" customHeight="1" x14ac:dyDescent="0.25">
      <c r="A10" s="157" t="s">
        <v>1277</v>
      </c>
      <c r="B10" s="147" t="s">
        <v>88</v>
      </c>
      <c r="C10" s="147" t="s">
        <v>262</v>
      </c>
      <c r="D10" s="147" t="s">
        <v>1717</v>
      </c>
      <c r="E10" s="147" t="s">
        <v>1718</v>
      </c>
      <c r="F10" s="159">
        <v>44552</v>
      </c>
      <c r="G10" s="147">
        <v>45838</v>
      </c>
      <c r="H10" s="147" t="s">
        <v>89</v>
      </c>
      <c r="I10" s="148">
        <v>5000000</v>
      </c>
      <c r="J10" s="148">
        <v>5000000</v>
      </c>
      <c r="K10" s="148" t="s">
        <v>268</v>
      </c>
      <c r="L10" s="147" t="s">
        <v>334</v>
      </c>
      <c r="M10" s="58" t="s">
        <v>152</v>
      </c>
      <c r="N10" s="147" t="s">
        <v>1720</v>
      </c>
      <c r="O10" s="147" t="s">
        <v>279</v>
      </c>
    </row>
    <row r="11" spans="1:15" s="158" customFormat="1" ht="15.95" customHeight="1" x14ac:dyDescent="0.25">
      <c r="A11" s="157" t="s">
        <v>1277</v>
      </c>
      <c r="B11" s="147" t="s">
        <v>88</v>
      </c>
      <c r="C11" s="147" t="s">
        <v>262</v>
      </c>
      <c r="D11" s="147" t="s">
        <v>1627</v>
      </c>
      <c r="E11" s="147" t="s">
        <v>1628</v>
      </c>
      <c r="F11" s="159">
        <v>44414</v>
      </c>
      <c r="G11" s="147">
        <v>45291</v>
      </c>
      <c r="H11" s="147" t="s">
        <v>89</v>
      </c>
      <c r="I11" s="148">
        <v>500000000</v>
      </c>
      <c r="J11" s="148">
        <v>500000000</v>
      </c>
      <c r="K11" s="148" t="s">
        <v>268</v>
      </c>
      <c r="L11" s="147" t="s">
        <v>334</v>
      </c>
      <c r="M11" s="58" t="s">
        <v>1292</v>
      </c>
      <c r="N11" s="147" t="s">
        <v>635</v>
      </c>
      <c r="O11" s="147" t="s">
        <v>279</v>
      </c>
    </row>
    <row r="12" spans="1:15" s="158" customFormat="1" ht="15.95" customHeight="1" x14ac:dyDescent="0.25">
      <c r="A12" s="157" t="s">
        <v>1277</v>
      </c>
      <c r="B12" s="147" t="s">
        <v>933</v>
      </c>
      <c r="C12" s="147" t="s">
        <v>262</v>
      </c>
      <c r="D12" s="147" t="s">
        <v>1764</v>
      </c>
      <c r="E12" s="147" t="s">
        <v>1765</v>
      </c>
      <c r="F12" s="159">
        <v>44662</v>
      </c>
      <c r="G12" s="147">
        <v>46934</v>
      </c>
      <c r="H12" s="147" t="s">
        <v>92</v>
      </c>
      <c r="I12" s="148">
        <v>171700000</v>
      </c>
      <c r="J12" s="148">
        <v>178568000.28570881</v>
      </c>
      <c r="K12" s="148" t="s">
        <v>268</v>
      </c>
      <c r="L12" s="147" t="s">
        <v>334</v>
      </c>
      <c r="M12" s="58" t="s">
        <v>152</v>
      </c>
      <c r="N12" s="147" t="s">
        <v>358</v>
      </c>
      <c r="O12" s="147" t="s">
        <v>279</v>
      </c>
    </row>
    <row r="13" spans="1:15" s="158" customFormat="1" ht="15.95" customHeight="1" x14ac:dyDescent="0.25">
      <c r="A13" s="157" t="s">
        <v>1277</v>
      </c>
      <c r="B13" s="147" t="s">
        <v>1450</v>
      </c>
      <c r="C13" s="147" t="s">
        <v>262</v>
      </c>
      <c r="D13" s="147" t="s">
        <v>1721</v>
      </c>
      <c r="E13" s="147" t="s">
        <v>1722</v>
      </c>
      <c r="F13" s="159">
        <v>44592</v>
      </c>
      <c r="G13" s="147">
        <v>47149</v>
      </c>
      <c r="H13" s="147" t="s">
        <v>89</v>
      </c>
      <c r="I13" s="148">
        <v>1000000000</v>
      </c>
      <c r="J13" s="148">
        <v>1000000000</v>
      </c>
      <c r="K13" s="148" t="s">
        <v>1192</v>
      </c>
      <c r="L13" s="147" t="s">
        <v>102</v>
      </c>
      <c r="M13" s="58" t="s">
        <v>102</v>
      </c>
      <c r="N13" s="147" t="s">
        <v>93</v>
      </c>
      <c r="O13" s="147" t="s">
        <v>1454</v>
      </c>
    </row>
    <row r="14" spans="1:15" s="158" customFormat="1" ht="15.95" customHeight="1" x14ac:dyDescent="0.25">
      <c r="A14" s="157" t="s">
        <v>1277</v>
      </c>
      <c r="B14" s="147" t="s">
        <v>1450</v>
      </c>
      <c r="C14" s="147" t="s">
        <v>262</v>
      </c>
      <c r="D14" s="147" t="s">
        <v>1459</v>
      </c>
      <c r="E14" s="147" t="s">
        <v>1460</v>
      </c>
      <c r="F14" s="159">
        <v>44390</v>
      </c>
      <c r="G14" s="147">
        <v>46120</v>
      </c>
      <c r="H14" s="147" t="s">
        <v>89</v>
      </c>
      <c r="I14" s="148">
        <v>300000000</v>
      </c>
      <c r="J14" s="148">
        <v>300000000</v>
      </c>
      <c r="K14" s="148" t="s">
        <v>1192</v>
      </c>
      <c r="L14" s="147" t="s">
        <v>102</v>
      </c>
      <c r="M14" s="58" t="s">
        <v>102</v>
      </c>
      <c r="N14" s="147" t="s">
        <v>93</v>
      </c>
      <c r="O14" s="147" t="s">
        <v>1454</v>
      </c>
    </row>
    <row r="15" spans="1:15" s="158" customFormat="1" ht="15.95" customHeight="1" x14ac:dyDescent="0.25">
      <c r="A15" s="157" t="s">
        <v>1277</v>
      </c>
      <c r="B15" s="147" t="s">
        <v>1450</v>
      </c>
      <c r="C15" s="147" t="s">
        <v>262</v>
      </c>
      <c r="D15" s="147" t="s">
        <v>1457</v>
      </c>
      <c r="E15" s="147" t="s">
        <v>1458</v>
      </c>
      <c r="F15" s="159">
        <v>44390</v>
      </c>
      <c r="G15" s="147">
        <v>55251</v>
      </c>
      <c r="H15" s="147" t="s">
        <v>89</v>
      </c>
      <c r="I15" s="148">
        <v>300000000</v>
      </c>
      <c r="J15" s="148">
        <v>300000000</v>
      </c>
      <c r="K15" s="148" t="s">
        <v>1192</v>
      </c>
      <c r="L15" s="147" t="s">
        <v>102</v>
      </c>
      <c r="M15" s="58" t="s">
        <v>102</v>
      </c>
      <c r="N15" s="147" t="s">
        <v>93</v>
      </c>
      <c r="O15" s="147" t="s">
        <v>1454</v>
      </c>
    </row>
    <row r="16" spans="1:15" s="158" customFormat="1" ht="15.95" customHeight="1" x14ac:dyDescent="0.25">
      <c r="A16" s="157" t="s">
        <v>1277</v>
      </c>
      <c r="B16" s="147" t="s">
        <v>1450</v>
      </c>
      <c r="C16" s="147" t="s">
        <v>262</v>
      </c>
      <c r="D16" s="147" t="s">
        <v>1451</v>
      </c>
      <c r="E16" s="147" t="s">
        <v>1452</v>
      </c>
      <c r="F16" s="159">
        <v>44390</v>
      </c>
      <c r="G16" s="147">
        <v>47946</v>
      </c>
      <c r="H16" s="147" t="s">
        <v>89</v>
      </c>
      <c r="I16" s="148">
        <v>400000000</v>
      </c>
      <c r="J16" s="148">
        <v>400000000</v>
      </c>
      <c r="K16" s="148" t="s">
        <v>1192</v>
      </c>
      <c r="L16" s="147" t="s">
        <v>102</v>
      </c>
      <c r="M16" s="58" t="s">
        <v>102</v>
      </c>
      <c r="N16" s="147" t="s">
        <v>93</v>
      </c>
      <c r="O16" s="147" t="s">
        <v>1454</v>
      </c>
    </row>
    <row r="17" spans="1:15" s="158" customFormat="1" ht="15.95" customHeight="1" x14ac:dyDescent="0.25">
      <c r="A17" s="157" t="s">
        <v>1277</v>
      </c>
      <c r="B17" s="147" t="s">
        <v>1450</v>
      </c>
      <c r="C17" s="147" t="s">
        <v>263</v>
      </c>
      <c r="D17" s="147" t="s">
        <v>1629</v>
      </c>
      <c r="E17" s="147" t="s">
        <v>1630</v>
      </c>
      <c r="F17" s="159">
        <v>44390</v>
      </c>
      <c r="G17" s="147">
        <v>44392</v>
      </c>
      <c r="H17" s="147" t="s">
        <v>89</v>
      </c>
      <c r="I17" s="148">
        <v>41660764</v>
      </c>
      <c r="J17" s="148">
        <v>41660764</v>
      </c>
      <c r="K17" s="148" t="s">
        <v>1192</v>
      </c>
      <c r="L17" s="147" t="s">
        <v>102</v>
      </c>
      <c r="M17" s="58" t="s">
        <v>102</v>
      </c>
      <c r="N17" s="147" t="s">
        <v>93</v>
      </c>
      <c r="O17" s="147" t="s">
        <v>1454</v>
      </c>
    </row>
    <row r="18" spans="1:15" s="158" customFormat="1" ht="15.95" customHeight="1" x14ac:dyDescent="0.25">
      <c r="A18" s="157" t="s">
        <v>1277</v>
      </c>
      <c r="B18" s="147" t="s">
        <v>264</v>
      </c>
      <c r="C18" s="147" t="s">
        <v>263</v>
      </c>
      <c r="D18" s="147" t="s">
        <v>1730</v>
      </c>
      <c r="E18" s="147" t="s">
        <v>1731</v>
      </c>
      <c r="F18" s="159">
        <v>44641</v>
      </c>
      <c r="G18" s="147">
        <v>45006</v>
      </c>
      <c r="H18" s="147" t="s">
        <v>125</v>
      </c>
      <c r="I18" s="148">
        <v>29500000</v>
      </c>
      <c r="J18" s="148">
        <v>4403346.4119189959</v>
      </c>
      <c r="K18" s="148" t="s">
        <v>268</v>
      </c>
      <c r="L18" s="147" t="s">
        <v>334</v>
      </c>
      <c r="M18" s="58" t="s">
        <v>90</v>
      </c>
      <c r="N18" s="147" t="s">
        <v>840</v>
      </c>
      <c r="O18" s="147" t="s">
        <v>284</v>
      </c>
    </row>
    <row r="19" spans="1:15" s="158" customFormat="1" ht="15.95" customHeight="1" x14ac:dyDescent="0.25">
      <c r="A19" s="157" t="s">
        <v>1277</v>
      </c>
      <c r="B19" s="147" t="s">
        <v>264</v>
      </c>
      <c r="C19" s="147" t="s">
        <v>263</v>
      </c>
      <c r="D19" s="147" t="s">
        <v>1728</v>
      </c>
      <c r="E19" s="147" t="s">
        <v>1729</v>
      </c>
      <c r="F19" s="159">
        <v>44641</v>
      </c>
      <c r="G19" s="147">
        <v>45006</v>
      </c>
      <c r="H19" s="147" t="s">
        <v>125</v>
      </c>
      <c r="I19" s="148">
        <v>13500000</v>
      </c>
      <c r="J19" s="148">
        <v>2015090.7308781845</v>
      </c>
      <c r="K19" s="148" t="s">
        <v>268</v>
      </c>
      <c r="L19" s="147" t="s">
        <v>334</v>
      </c>
      <c r="M19" s="58" t="s">
        <v>90</v>
      </c>
      <c r="N19" s="147" t="s">
        <v>840</v>
      </c>
      <c r="O19" s="147" t="s">
        <v>284</v>
      </c>
    </row>
    <row r="20" spans="1:15" s="158" customFormat="1" ht="15.95" customHeight="1" x14ac:dyDescent="0.25">
      <c r="A20" s="157" t="s">
        <v>1277</v>
      </c>
      <c r="B20" s="147" t="s">
        <v>264</v>
      </c>
      <c r="C20" s="147" t="s">
        <v>263</v>
      </c>
      <c r="D20" s="147" t="s">
        <v>1724</v>
      </c>
      <c r="E20" s="147" t="s">
        <v>1725</v>
      </c>
      <c r="F20" s="159">
        <v>44641</v>
      </c>
      <c r="G20" s="147">
        <v>45006</v>
      </c>
      <c r="H20" s="147" t="s">
        <v>125</v>
      </c>
      <c r="I20" s="148">
        <v>11100000</v>
      </c>
      <c r="J20" s="148">
        <v>1656852.3787220628</v>
      </c>
      <c r="K20" s="148" t="s">
        <v>268</v>
      </c>
      <c r="L20" s="147" t="s">
        <v>334</v>
      </c>
      <c r="M20" s="58" t="s">
        <v>90</v>
      </c>
      <c r="N20" s="147" t="s">
        <v>840</v>
      </c>
      <c r="O20" s="147" t="s">
        <v>284</v>
      </c>
    </row>
    <row r="21" spans="1:15" s="158" customFormat="1" ht="15.95" customHeight="1" x14ac:dyDescent="0.25">
      <c r="A21" s="157" t="s">
        <v>1277</v>
      </c>
      <c r="B21" s="147" t="s">
        <v>264</v>
      </c>
      <c r="C21" s="147" t="s">
        <v>263</v>
      </c>
      <c r="D21" s="147" t="s">
        <v>1732</v>
      </c>
      <c r="E21" s="147" t="s">
        <v>1733</v>
      </c>
      <c r="F21" s="159">
        <v>44650</v>
      </c>
      <c r="G21" s="147">
        <v>45746</v>
      </c>
      <c r="H21" s="147" t="s">
        <v>125</v>
      </c>
      <c r="I21" s="148">
        <v>1000000000</v>
      </c>
      <c r="J21" s="148">
        <v>149265980.06505069</v>
      </c>
      <c r="K21" s="148" t="s">
        <v>268</v>
      </c>
      <c r="L21" s="147" t="s">
        <v>334</v>
      </c>
      <c r="M21" s="58" t="s">
        <v>1507</v>
      </c>
      <c r="N21" s="147" t="s">
        <v>1735</v>
      </c>
      <c r="O21" s="147" t="s">
        <v>284</v>
      </c>
    </row>
    <row r="22" spans="1:15" s="158" customFormat="1" ht="15.95" customHeight="1" x14ac:dyDescent="0.25">
      <c r="A22" s="157" t="s">
        <v>1277</v>
      </c>
      <c r="B22" s="147" t="s">
        <v>1767</v>
      </c>
      <c r="C22" s="147" t="s">
        <v>262</v>
      </c>
      <c r="D22" s="147" t="s">
        <v>1768</v>
      </c>
      <c r="E22" s="147" t="s">
        <v>1769</v>
      </c>
      <c r="F22" s="159">
        <v>44734</v>
      </c>
      <c r="G22" s="147">
        <v>44742</v>
      </c>
      <c r="H22" s="147" t="s">
        <v>125</v>
      </c>
      <c r="I22" s="148">
        <v>15000000000</v>
      </c>
      <c r="J22" s="148">
        <v>2238989700.9757605</v>
      </c>
      <c r="K22" s="148" t="s">
        <v>1192</v>
      </c>
      <c r="L22" s="147" t="s">
        <v>102</v>
      </c>
      <c r="M22" s="58" t="s">
        <v>102</v>
      </c>
      <c r="N22" s="147" t="s">
        <v>93</v>
      </c>
      <c r="O22" s="147" t="s">
        <v>470</v>
      </c>
    </row>
    <row r="23" spans="1:15" s="158" customFormat="1" ht="15.95" customHeight="1" x14ac:dyDescent="0.25">
      <c r="A23" s="157" t="s">
        <v>1277</v>
      </c>
      <c r="B23" s="147" t="s">
        <v>798</v>
      </c>
      <c r="C23" s="147" t="s">
        <v>262</v>
      </c>
      <c r="D23" s="147" t="s">
        <v>1631</v>
      </c>
      <c r="E23" s="147" t="s">
        <v>1184</v>
      </c>
      <c r="F23" s="159">
        <v>44405</v>
      </c>
      <c r="G23" s="147">
        <v>44439</v>
      </c>
      <c r="H23" s="147" t="s">
        <v>89</v>
      </c>
      <c r="I23" s="148">
        <v>215000000</v>
      </c>
      <c r="J23" s="148">
        <v>215000000</v>
      </c>
      <c r="K23" s="148" t="s">
        <v>1192</v>
      </c>
      <c r="L23" s="147" t="s">
        <v>102</v>
      </c>
      <c r="M23" s="58" t="s">
        <v>102</v>
      </c>
      <c r="N23" s="147" t="s">
        <v>93</v>
      </c>
      <c r="O23" s="147" t="s">
        <v>470</v>
      </c>
    </row>
    <row r="24" spans="1:15" s="158" customFormat="1" ht="15.95" customHeight="1" x14ac:dyDescent="0.25">
      <c r="A24" s="157" t="s">
        <v>1277</v>
      </c>
      <c r="B24" s="147" t="s">
        <v>798</v>
      </c>
      <c r="C24" s="147" t="s">
        <v>262</v>
      </c>
      <c r="D24" s="147" t="s">
        <v>1667</v>
      </c>
      <c r="E24" s="147" t="s">
        <v>1668</v>
      </c>
      <c r="F24" s="159">
        <v>44543</v>
      </c>
      <c r="G24" s="147">
        <v>44561</v>
      </c>
      <c r="H24" s="147" t="s">
        <v>89</v>
      </c>
      <c r="I24" s="148">
        <v>420000000</v>
      </c>
      <c r="J24" s="148">
        <v>420000000</v>
      </c>
      <c r="K24" s="148" t="s">
        <v>1192</v>
      </c>
      <c r="L24" s="147" t="s">
        <v>102</v>
      </c>
      <c r="M24" s="58" t="s">
        <v>102</v>
      </c>
      <c r="N24" s="147" t="s">
        <v>93</v>
      </c>
      <c r="O24" s="147" t="s">
        <v>470</v>
      </c>
    </row>
    <row r="25" spans="1:15" s="158" customFormat="1" ht="15.95" customHeight="1" x14ac:dyDescent="0.25">
      <c r="A25" s="157" t="s">
        <v>1277</v>
      </c>
      <c r="B25" s="147" t="s">
        <v>798</v>
      </c>
      <c r="C25" s="147" t="s">
        <v>262</v>
      </c>
      <c r="D25" s="147" t="s">
        <v>1670</v>
      </c>
      <c r="E25" s="147" t="s">
        <v>1671</v>
      </c>
      <c r="F25" s="159">
        <v>44496</v>
      </c>
      <c r="G25" s="147">
        <v>44530</v>
      </c>
      <c r="H25" s="147" t="s">
        <v>89</v>
      </c>
      <c r="I25" s="148">
        <v>245000000</v>
      </c>
      <c r="J25" s="148">
        <v>245000000</v>
      </c>
      <c r="K25" s="148" t="s">
        <v>1192</v>
      </c>
      <c r="L25" s="147" t="s">
        <v>102</v>
      </c>
      <c r="M25" s="58" t="s">
        <v>102</v>
      </c>
      <c r="N25" s="147" t="s">
        <v>93</v>
      </c>
      <c r="O25" s="147" t="s">
        <v>470</v>
      </c>
    </row>
    <row r="26" spans="1:15" s="158" customFormat="1" ht="15.95" customHeight="1" x14ac:dyDescent="0.25">
      <c r="A26" s="157" t="s">
        <v>1277</v>
      </c>
      <c r="B26" s="147" t="s">
        <v>798</v>
      </c>
      <c r="C26" s="147" t="s">
        <v>262</v>
      </c>
      <c r="D26" s="147" t="s">
        <v>1673</v>
      </c>
      <c r="E26" s="147" t="s">
        <v>1674</v>
      </c>
      <c r="F26" s="159">
        <v>44496</v>
      </c>
      <c r="G26" s="147">
        <v>44530</v>
      </c>
      <c r="H26" s="147" t="s">
        <v>89</v>
      </c>
      <c r="I26" s="148">
        <v>260000000</v>
      </c>
      <c r="J26" s="148">
        <v>260000000</v>
      </c>
      <c r="K26" s="148" t="s">
        <v>1192</v>
      </c>
      <c r="L26" s="147" t="s">
        <v>102</v>
      </c>
      <c r="M26" s="58" t="s">
        <v>102</v>
      </c>
      <c r="N26" s="147" t="s">
        <v>93</v>
      </c>
      <c r="O26" s="147" t="s">
        <v>470</v>
      </c>
    </row>
    <row r="27" spans="1:15" s="158" customFormat="1" ht="15.95" customHeight="1" x14ac:dyDescent="0.25">
      <c r="A27" s="157" t="s">
        <v>1277</v>
      </c>
      <c r="B27" s="147" t="s">
        <v>1771</v>
      </c>
      <c r="C27" s="147" t="s">
        <v>262</v>
      </c>
      <c r="D27" s="147" t="s">
        <v>1772</v>
      </c>
      <c r="E27" s="147" t="s">
        <v>1773</v>
      </c>
      <c r="F27" s="159">
        <v>44676</v>
      </c>
      <c r="G27" s="147">
        <v>44742</v>
      </c>
      <c r="H27" s="147" t="s">
        <v>92</v>
      </c>
      <c r="I27" s="148">
        <v>50000000</v>
      </c>
      <c r="J27" s="148">
        <v>52000000.0832</v>
      </c>
      <c r="K27" s="148" t="s">
        <v>1192</v>
      </c>
      <c r="L27" s="147" t="s">
        <v>102</v>
      </c>
      <c r="M27" s="58" t="s">
        <v>102</v>
      </c>
      <c r="N27" s="147" t="s">
        <v>93</v>
      </c>
      <c r="O27" s="147" t="s">
        <v>279</v>
      </c>
    </row>
    <row r="28" spans="1:15" s="158" customFormat="1" ht="15.95" customHeight="1" x14ac:dyDescent="0.25">
      <c r="A28" s="157" t="s">
        <v>1277</v>
      </c>
      <c r="B28" s="147" t="s">
        <v>1675</v>
      </c>
      <c r="C28" s="147" t="s">
        <v>262</v>
      </c>
      <c r="D28" s="147" t="s">
        <v>1680</v>
      </c>
      <c r="E28" s="147" t="s">
        <v>1705</v>
      </c>
      <c r="F28" s="159">
        <v>44558</v>
      </c>
      <c r="G28" s="147">
        <v>44617</v>
      </c>
      <c r="H28" s="147" t="s">
        <v>89</v>
      </c>
      <c r="I28" s="148">
        <v>490000000</v>
      </c>
      <c r="J28" s="148">
        <v>490000000</v>
      </c>
      <c r="K28" s="148" t="s">
        <v>1192</v>
      </c>
      <c r="L28" s="147" t="s">
        <v>102</v>
      </c>
      <c r="M28" s="58" t="s">
        <v>102</v>
      </c>
      <c r="N28" s="147" t="s">
        <v>93</v>
      </c>
      <c r="O28" s="147" t="s">
        <v>470</v>
      </c>
    </row>
    <row r="29" spans="1:15" s="158" customFormat="1" ht="15.95" customHeight="1" x14ac:dyDescent="0.25">
      <c r="A29" s="157" t="s">
        <v>1277</v>
      </c>
      <c r="B29" s="147" t="s">
        <v>1675</v>
      </c>
      <c r="C29" s="147" t="s">
        <v>262</v>
      </c>
      <c r="D29" s="147" t="s">
        <v>1676</v>
      </c>
      <c r="E29" s="147" t="s">
        <v>1704</v>
      </c>
      <c r="F29" s="159">
        <v>44558</v>
      </c>
      <c r="G29" s="147">
        <v>44617</v>
      </c>
      <c r="H29" s="147" t="s">
        <v>89</v>
      </c>
      <c r="I29" s="148">
        <v>110000000</v>
      </c>
      <c r="J29" s="148">
        <v>110000000</v>
      </c>
      <c r="K29" s="148" t="s">
        <v>1192</v>
      </c>
      <c r="L29" s="147" t="s">
        <v>102</v>
      </c>
      <c r="M29" s="58" t="s">
        <v>102</v>
      </c>
      <c r="N29" s="147" t="s">
        <v>93</v>
      </c>
      <c r="O29" s="147" t="s">
        <v>470</v>
      </c>
    </row>
    <row r="30" spans="1:15" s="158" customFormat="1" ht="15.95" customHeight="1" x14ac:dyDescent="0.25">
      <c r="A30" s="157" t="s">
        <v>1277</v>
      </c>
      <c r="B30" s="147" t="s">
        <v>151</v>
      </c>
      <c r="C30" s="147" t="s">
        <v>263</v>
      </c>
      <c r="D30" s="147" t="s">
        <v>1779</v>
      </c>
      <c r="E30" s="147" t="s">
        <v>1780</v>
      </c>
      <c r="F30" s="159">
        <v>44529</v>
      </c>
      <c r="G30" s="147">
        <v>46142</v>
      </c>
      <c r="H30" s="147" t="s">
        <v>89</v>
      </c>
      <c r="I30" s="148">
        <v>24775000</v>
      </c>
      <c r="J30" s="148">
        <v>24775000</v>
      </c>
      <c r="K30" s="148" t="s">
        <v>268</v>
      </c>
      <c r="L30" s="147" t="s">
        <v>334</v>
      </c>
      <c r="M30" s="58" t="s">
        <v>96</v>
      </c>
      <c r="N30" s="147" t="s">
        <v>120</v>
      </c>
      <c r="O30" s="147" t="s">
        <v>279</v>
      </c>
    </row>
    <row r="31" spans="1:15" s="158" customFormat="1" ht="15.95" customHeight="1" x14ac:dyDescent="0.25">
      <c r="A31" s="157" t="s">
        <v>1277</v>
      </c>
      <c r="B31" s="147" t="s">
        <v>151</v>
      </c>
      <c r="C31" s="147" t="s">
        <v>263</v>
      </c>
      <c r="D31" s="147" t="s">
        <v>1632</v>
      </c>
      <c r="E31" s="147" t="s">
        <v>1633</v>
      </c>
      <c r="F31" s="159">
        <v>44419</v>
      </c>
      <c r="G31" s="147">
        <v>46142</v>
      </c>
      <c r="H31" s="147" t="s">
        <v>89</v>
      </c>
      <c r="I31" s="148">
        <v>29987500</v>
      </c>
      <c r="J31" s="148">
        <v>29987500</v>
      </c>
      <c r="K31" s="148" t="s">
        <v>268</v>
      </c>
      <c r="L31" s="147" t="s">
        <v>334</v>
      </c>
      <c r="M31" s="58" t="s">
        <v>96</v>
      </c>
      <c r="N31" s="147" t="s">
        <v>120</v>
      </c>
      <c r="O31" s="147" t="s">
        <v>279</v>
      </c>
    </row>
    <row r="32" spans="1:15" s="158" customFormat="1" ht="15.95" customHeight="1" x14ac:dyDescent="0.25">
      <c r="A32" s="157" t="s">
        <v>1277</v>
      </c>
      <c r="B32" s="147" t="s">
        <v>151</v>
      </c>
      <c r="C32" s="147" t="s">
        <v>262</v>
      </c>
      <c r="D32" s="147" t="s">
        <v>1702</v>
      </c>
      <c r="E32" s="147" t="s">
        <v>1703</v>
      </c>
      <c r="F32" s="159">
        <v>44553</v>
      </c>
      <c r="G32" s="147">
        <v>46752</v>
      </c>
      <c r="H32" s="147" t="s">
        <v>89</v>
      </c>
      <c r="I32" s="148">
        <v>195000000</v>
      </c>
      <c r="J32" s="148">
        <v>195000000</v>
      </c>
      <c r="K32" s="148" t="s">
        <v>268</v>
      </c>
      <c r="L32" s="147" t="s">
        <v>334</v>
      </c>
      <c r="M32" s="58" t="s">
        <v>246</v>
      </c>
      <c r="N32" s="147" t="s">
        <v>109</v>
      </c>
      <c r="O32" s="147" t="s">
        <v>279</v>
      </c>
    </row>
    <row r="33" spans="1:15" s="158" customFormat="1" ht="15.95" customHeight="1" x14ac:dyDescent="0.25">
      <c r="A33" s="157" t="s">
        <v>1277</v>
      </c>
      <c r="B33" s="147" t="s">
        <v>153</v>
      </c>
      <c r="C33" s="147" t="s">
        <v>262</v>
      </c>
      <c r="D33" s="147" t="s">
        <v>1634</v>
      </c>
      <c r="E33" s="147" t="s">
        <v>1633</v>
      </c>
      <c r="F33" s="159">
        <v>44419</v>
      </c>
      <c r="G33" s="147">
        <v>46142</v>
      </c>
      <c r="H33" s="147" t="s">
        <v>86</v>
      </c>
      <c r="I33" s="148">
        <v>69300000</v>
      </c>
      <c r="J33" s="148">
        <v>92015154.590571672</v>
      </c>
      <c r="K33" s="148" t="s">
        <v>268</v>
      </c>
      <c r="L33" s="147" t="s">
        <v>334</v>
      </c>
      <c r="M33" s="58" t="s">
        <v>96</v>
      </c>
      <c r="N33" s="147" t="s">
        <v>120</v>
      </c>
      <c r="O33" s="147" t="s">
        <v>279</v>
      </c>
    </row>
    <row r="34" spans="1:15" s="158" customFormat="1" ht="15.95" customHeight="1" x14ac:dyDescent="0.25">
      <c r="A34" s="157" t="s">
        <v>1277</v>
      </c>
      <c r="B34" s="147" t="s">
        <v>159</v>
      </c>
      <c r="C34" s="147" t="s">
        <v>262</v>
      </c>
      <c r="D34" s="147" t="s">
        <v>1740</v>
      </c>
      <c r="E34" s="147" t="s">
        <v>1741</v>
      </c>
      <c r="F34" s="159">
        <v>44641</v>
      </c>
      <c r="G34" s="147">
        <v>46112</v>
      </c>
      <c r="H34" s="147" t="s">
        <v>89</v>
      </c>
      <c r="I34" s="148">
        <v>180000000</v>
      </c>
      <c r="J34" s="148">
        <v>180000000</v>
      </c>
      <c r="K34" s="148" t="s">
        <v>268</v>
      </c>
      <c r="L34" s="147" t="s">
        <v>334</v>
      </c>
      <c r="M34" s="58" t="s">
        <v>246</v>
      </c>
      <c r="N34" s="147" t="s">
        <v>109</v>
      </c>
      <c r="O34" s="147" t="s">
        <v>279</v>
      </c>
    </row>
    <row r="35" spans="1:15" s="158" customFormat="1" ht="15.95" customHeight="1" x14ac:dyDescent="0.25">
      <c r="A35" s="157" t="s">
        <v>1277</v>
      </c>
      <c r="B35" s="147" t="s">
        <v>159</v>
      </c>
      <c r="C35" s="147" t="s">
        <v>262</v>
      </c>
      <c r="D35" s="147" t="s">
        <v>1688</v>
      </c>
      <c r="E35" s="147" t="s">
        <v>1689</v>
      </c>
      <c r="F35" s="159">
        <v>44550</v>
      </c>
      <c r="G35" s="147">
        <v>44985</v>
      </c>
      <c r="H35" s="147" t="s">
        <v>89</v>
      </c>
      <c r="I35" s="148">
        <v>70000000</v>
      </c>
      <c r="J35" s="148">
        <v>70000000</v>
      </c>
      <c r="K35" s="148" t="s">
        <v>268</v>
      </c>
      <c r="L35" s="147" t="s">
        <v>334</v>
      </c>
      <c r="M35" s="58" t="s">
        <v>1292</v>
      </c>
      <c r="N35" s="147" t="s">
        <v>635</v>
      </c>
      <c r="O35" s="147" t="s">
        <v>279</v>
      </c>
    </row>
    <row r="36" spans="1:15" s="158" customFormat="1" ht="15.95" customHeight="1" x14ac:dyDescent="0.25">
      <c r="A36" s="157" t="s">
        <v>1277</v>
      </c>
      <c r="B36" s="147" t="s">
        <v>159</v>
      </c>
      <c r="C36" s="147" t="s">
        <v>262</v>
      </c>
      <c r="D36" s="147" t="s">
        <v>1684</v>
      </c>
      <c r="E36" s="147" t="s">
        <v>1685</v>
      </c>
      <c r="F36" s="159">
        <v>44550</v>
      </c>
      <c r="G36" s="147">
        <v>44985</v>
      </c>
      <c r="H36" s="147" t="s">
        <v>89</v>
      </c>
      <c r="I36" s="148">
        <v>2500000</v>
      </c>
      <c r="J36" s="148">
        <v>2500000</v>
      </c>
      <c r="K36" s="148" t="s">
        <v>268</v>
      </c>
      <c r="L36" s="147" t="s">
        <v>334</v>
      </c>
      <c r="M36" s="58" t="s">
        <v>1292</v>
      </c>
      <c r="N36" s="147" t="s">
        <v>635</v>
      </c>
      <c r="O36" s="147" t="s">
        <v>279</v>
      </c>
    </row>
    <row r="37" spans="1:15" s="158" customFormat="1" ht="15.95" customHeight="1" x14ac:dyDescent="0.25">
      <c r="A37" s="157" t="s">
        <v>1277</v>
      </c>
      <c r="B37" s="147" t="s">
        <v>21</v>
      </c>
      <c r="C37" s="147" t="s">
        <v>262</v>
      </c>
      <c r="D37" s="147" t="s">
        <v>1690</v>
      </c>
      <c r="E37" s="147" t="s">
        <v>1743</v>
      </c>
      <c r="F37" s="159">
        <v>44490</v>
      </c>
      <c r="G37" s="147">
        <v>44650</v>
      </c>
      <c r="H37" s="147" t="s">
        <v>89</v>
      </c>
      <c r="I37" s="148">
        <v>761500000</v>
      </c>
      <c r="J37" s="148">
        <v>761500000</v>
      </c>
      <c r="K37" s="148" t="s">
        <v>1192</v>
      </c>
      <c r="L37" s="147" t="s">
        <v>471</v>
      </c>
      <c r="M37" s="58" t="s">
        <v>102</v>
      </c>
      <c r="N37" s="147" t="s">
        <v>93</v>
      </c>
      <c r="O37" s="147" t="s">
        <v>279</v>
      </c>
    </row>
    <row r="38" spans="1:15" s="158" customFormat="1" ht="15.95" customHeight="1" x14ac:dyDescent="0.25">
      <c r="A38" s="157" t="s">
        <v>1277</v>
      </c>
      <c r="B38" s="147" t="s">
        <v>21</v>
      </c>
      <c r="C38" s="147" t="s">
        <v>262</v>
      </c>
      <c r="D38" s="147" t="s">
        <v>1784</v>
      </c>
      <c r="E38" s="147" t="s">
        <v>1743</v>
      </c>
      <c r="F38" s="159">
        <v>44695</v>
      </c>
      <c r="G38" s="147">
        <v>44742</v>
      </c>
      <c r="H38" s="147" t="s">
        <v>89</v>
      </c>
      <c r="I38" s="148">
        <v>70000000</v>
      </c>
      <c r="J38" s="148">
        <v>70000000</v>
      </c>
      <c r="K38" s="148" t="s">
        <v>1192</v>
      </c>
      <c r="L38" s="147" t="s">
        <v>471</v>
      </c>
      <c r="M38" s="58" t="s">
        <v>102</v>
      </c>
      <c r="N38" s="147" t="s">
        <v>93</v>
      </c>
      <c r="O38" s="147" t="s">
        <v>279</v>
      </c>
    </row>
    <row r="39" spans="1:15" s="158" customFormat="1" ht="15.95" customHeight="1" x14ac:dyDescent="0.25">
      <c r="A39" s="157" t="s">
        <v>1277</v>
      </c>
      <c r="B39" s="147" t="s">
        <v>21</v>
      </c>
      <c r="C39" s="147" t="s">
        <v>262</v>
      </c>
      <c r="D39" s="147" t="s">
        <v>1781</v>
      </c>
      <c r="E39" s="147" t="s">
        <v>1782</v>
      </c>
      <c r="F39" s="159">
        <v>44672</v>
      </c>
      <c r="G39" s="147">
        <v>45046</v>
      </c>
      <c r="H39" s="147" t="s">
        <v>89</v>
      </c>
      <c r="I39" s="148">
        <v>50000000</v>
      </c>
      <c r="J39" s="148">
        <v>50000000</v>
      </c>
      <c r="K39" s="148" t="s">
        <v>1192</v>
      </c>
      <c r="L39" s="147" t="s">
        <v>471</v>
      </c>
      <c r="M39" s="58" t="s">
        <v>102</v>
      </c>
      <c r="N39" s="147" t="s">
        <v>93</v>
      </c>
      <c r="O39" s="147" t="s">
        <v>279</v>
      </c>
    </row>
    <row r="40" spans="1:15" s="158" customFormat="1" ht="15.95" customHeight="1" x14ac:dyDescent="0.25">
      <c r="A40" s="157" t="s">
        <v>1277</v>
      </c>
      <c r="B40" s="147" t="s">
        <v>175</v>
      </c>
      <c r="C40" s="147" t="s">
        <v>263</v>
      </c>
      <c r="D40" s="147" t="s">
        <v>1751</v>
      </c>
      <c r="E40" s="147" t="s">
        <v>1744</v>
      </c>
      <c r="F40" s="159">
        <v>44439</v>
      </c>
      <c r="G40" s="147">
        <v>47118</v>
      </c>
      <c r="H40" s="147" t="s">
        <v>91</v>
      </c>
      <c r="I40" s="148">
        <v>312000000</v>
      </c>
      <c r="J40" s="148">
        <v>2287977.1200610148</v>
      </c>
      <c r="K40" s="148" t="s">
        <v>268</v>
      </c>
      <c r="L40" s="147" t="s">
        <v>334</v>
      </c>
      <c r="M40" s="58" t="s">
        <v>96</v>
      </c>
      <c r="N40" s="147" t="s">
        <v>93</v>
      </c>
      <c r="O40" s="147" t="s">
        <v>284</v>
      </c>
    </row>
    <row r="41" spans="1:15" s="158" customFormat="1" ht="15.95" customHeight="1" x14ac:dyDescent="0.25">
      <c r="A41" s="157" t="s">
        <v>1277</v>
      </c>
      <c r="B41" s="147" t="s">
        <v>175</v>
      </c>
      <c r="C41" s="147" t="s">
        <v>263</v>
      </c>
      <c r="D41" s="147" t="s">
        <v>1745</v>
      </c>
      <c r="E41" s="147" t="s">
        <v>1746</v>
      </c>
      <c r="F41" s="159">
        <v>44439</v>
      </c>
      <c r="G41" s="147">
        <v>44439</v>
      </c>
      <c r="H41" s="147" t="s">
        <v>91</v>
      </c>
      <c r="I41" s="148">
        <v>3445000000</v>
      </c>
      <c r="J41" s="148">
        <v>25263080.700673703</v>
      </c>
      <c r="K41" s="148" t="s">
        <v>268</v>
      </c>
      <c r="L41" s="147" t="s">
        <v>334</v>
      </c>
      <c r="M41" s="58" t="s">
        <v>143</v>
      </c>
      <c r="N41" s="147" t="s">
        <v>120</v>
      </c>
      <c r="O41" s="147" t="s">
        <v>284</v>
      </c>
    </row>
    <row r="42" spans="1:15" s="158" customFormat="1" ht="15.95" customHeight="1" x14ac:dyDescent="0.25">
      <c r="A42" s="157" t="s">
        <v>1277</v>
      </c>
      <c r="B42" s="147" t="s">
        <v>193</v>
      </c>
      <c r="C42" s="147" t="s">
        <v>262</v>
      </c>
      <c r="D42" s="147" t="s">
        <v>1787</v>
      </c>
      <c r="E42" s="147" t="s">
        <v>1788</v>
      </c>
      <c r="F42" s="159">
        <v>44727</v>
      </c>
      <c r="G42" s="147">
        <v>46387</v>
      </c>
      <c r="H42" s="147" t="s">
        <v>89</v>
      </c>
      <c r="I42" s="148">
        <v>72000000</v>
      </c>
      <c r="J42" s="148">
        <v>72000000</v>
      </c>
      <c r="K42" s="148" t="s">
        <v>268</v>
      </c>
      <c r="L42" s="147" t="s">
        <v>334</v>
      </c>
      <c r="M42" s="58" t="s">
        <v>246</v>
      </c>
      <c r="N42" s="147" t="s">
        <v>109</v>
      </c>
      <c r="O42" s="147" t="s">
        <v>279</v>
      </c>
    </row>
    <row r="43" spans="1:15" s="158" customFormat="1" ht="15.95" customHeight="1" x14ac:dyDescent="0.25">
      <c r="A43" s="157" t="s">
        <v>1277</v>
      </c>
      <c r="B43" s="147" t="s">
        <v>203</v>
      </c>
      <c r="C43" s="147" t="s">
        <v>262</v>
      </c>
      <c r="D43" s="147" t="s">
        <v>1747</v>
      </c>
      <c r="E43" s="147" t="s">
        <v>1748</v>
      </c>
      <c r="F43" s="159">
        <v>44529</v>
      </c>
      <c r="G43" s="147">
        <v>44926</v>
      </c>
      <c r="H43" s="147" t="s">
        <v>89</v>
      </c>
      <c r="I43" s="148">
        <v>1200000000</v>
      </c>
      <c r="J43" s="148">
        <v>1200000000</v>
      </c>
      <c r="K43" s="148" t="s">
        <v>1192</v>
      </c>
      <c r="L43" s="147" t="s">
        <v>102</v>
      </c>
      <c r="M43" s="58" t="s">
        <v>102</v>
      </c>
      <c r="N43" s="147" t="s">
        <v>93</v>
      </c>
      <c r="O43" s="147" t="s">
        <v>284</v>
      </c>
    </row>
    <row r="44" spans="1:15" s="158" customFormat="1" ht="15.95" customHeight="1" x14ac:dyDescent="0.25">
      <c r="A44" s="157" t="s">
        <v>1277</v>
      </c>
      <c r="B44" s="147" t="s">
        <v>457</v>
      </c>
      <c r="C44" s="147" t="s">
        <v>262</v>
      </c>
      <c r="D44" s="147" t="s">
        <v>1635</v>
      </c>
      <c r="E44" s="147" t="s">
        <v>1636</v>
      </c>
      <c r="F44" s="159">
        <v>44421</v>
      </c>
      <c r="G44" s="147">
        <v>44500</v>
      </c>
      <c r="H44" s="147" t="s">
        <v>89</v>
      </c>
      <c r="I44" s="148">
        <v>200000000</v>
      </c>
      <c r="J44" s="148">
        <v>200000000</v>
      </c>
      <c r="K44" s="148" t="s">
        <v>1192</v>
      </c>
      <c r="L44" s="147" t="s">
        <v>102</v>
      </c>
      <c r="M44" s="58" t="s">
        <v>102</v>
      </c>
      <c r="N44" s="147" t="s">
        <v>93</v>
      </c>
      <c r="O44" s="147" t="s">
        <v>470</v>
      </c>
    </row>
    <row r="45" spans="1:15" s="158" customFormat="1" ht="15.95" customHeight="1" x14ac:dyDescent="0.25">
      <c r="A45" s="157" t="s">
        <v>1277</v>
      </c>
      <c r="B45" s="147" t="s">
        <v>457</v>
      </c>
      <c r="C45" s="147" t="s">
        <v>262</v>
      </c>
      <c r="D45" s="147" t="s">
        <v>1693</v>
      </c>
      <c r="E45" s="147" t="s">
        <v>1694</v>
      </c>
      <c r="F45" s="159">
        <v>44490</v>
      </c>
      <c r="G45" s="147">
        <v>44561</v>
      </c>
      <c r="H45" s="147" t="s">
        <v>89</v>
      </c>
      <c r="I45" s="148">
        <v>200000000</v>
      </c>
      <c r="J45" s="148">
        <v>200000000</v>
      </c>
      <c r="K45" s="148" t="s">
        <v>1192</v>
      </c>
      <c r="L45" s="147" t="s">
        <v>102</v>
      </c>
      <c r="M45" s="58" t="s">
        <v>102</v>
      </c>
      <c r="N45" s="147" t="s">
        <v>93</v>
      </c>
      <c r="O45" s="147" t="s">
        <v>470</v>
      </c>
    </row>
    <row r="46" spans="1:15" s="158" customFormat="1" ht="15.95" customHeight="1" x14ac:dyDescent="0.25">
      <c r="A46" s="157" t="s">
        <v>1277</v>
      </c>
      <c r="B46" s="147" t="s">
        <v>1695</v>
      </c>
      <c r="C46" s="147" t="s">
        <v>262</v>
      </c>
      <c r="D46" s="147" t="s">
        <v>1696</v>
      </c>
      <c r="E46" s="147" t="s">
        <v>1697</v>
      </c>
      <c r="F46" s="159">
        <v>44529</v>
      </c>
      <c r="G46" s="147">
        <v>44561</v>
      </c>
      <c r="H46" s="147" t="s">
        <v>89</v>
      </c>
      <c r="I46" s="148">
        <v>3000000000</v>
      </c>
      <c r="J46" s="148">
        <v>3000000000</v>
      </c>
      <c r="K46" s="148" t="s">
        <v>1192</v>
      </c>
      <c r="L46" s="147" t="s">
        <v>102</v>
      </c>
      <c r="M46" s="58" t="s">
        <v>102</v>
      </c>
      <c r="N46" s="147" t="s">
        <v>93</v>
      </c>
      <c r="O46" s="147" t="s">
        <v>1699</v>
      </c>
    </row>
    <row r="47" spans="1:15" s="158" customFormat="1" ht="15.95" customHeight="1" x14ac:dyDescent="0.25">
      <c r="A47" s="157" t="s">
        <v>1277</v>
      </c>
      <c r="B47" s="147" t="s">
        <v>469</v>
      </c>
      <c r="C47" s="147" t="s">
        <v>262</v>
      </c>
      <c r="D47" s="147" t="s">
        <v>1700</v>
      </c>
      <c r="E47" s="147" t="s">
        <v>1749</v>
      </c>
      <c r="F47" s="159">
        <v>44539</v>
      </c>
      <c r="G47" s="147">
        <v>44561</v>
      </c>
      <c r="H47" s="147" t="s">
        <v>89</v>
      </c>
      <c r="I47" s="148">
        <v>73000000</v>
      </c>
      <c r="J47" s="148">
        <v>73000000</v>
      </c>
      <c r="K47" s="148" t="s">
        <v>1192</v>
      </c>
      <c r="L47" s="147" t="s">
        <v>102</v>
      </c>
      <c r="M47" s="58" t="s">
        <v>102</v>
      </c>
      <c r="N47" s="147" t="s">
        <v>93</v>
      </c>
      <c r="O47" s="147" t="s">
        <v>470</v>
      </c>
    </row>
    <row r="48" spans="1:15" s="158" customFormat="1" ht="15.95" customHeight="1" x14ac:dyDescent="0.25">
      <c r="A48" s="157" t="s">
        <v>1277</v>
      </c>
      <c r="B48" s="147" t="s">
        <v>469</v>
      </c>
      <c r="C48" s="147" t="s">
        <v>262</v>
      </c>
      <c r="D48" s="147" t="s">
        <v>1637</v>
      </c>
      <c r="E48" s="147" t="s">
        <v>1638</v>
      </c>
      <c r="F48" s="159">
        <v>44467</v>
      </c>
      <c r="G48" s="147">
        <v>44530</v>
      </c>
      <c r="H48" s="147" t="s">
        <v>89</v>
      </c>
      <c r="I48" s="148">
        <v>270500000</v>
      </c>
      <c r="J48" s="148">
        <v>270500000</v>
      </c>
      <c r="K48" s="148" t="s">
        <v>1192</v>
      </c>
      <c r="L48" s="147" t="s">
        <v>102</v>
      </c>
      <c r="M48" s="58" t="s">
        <v>102</v>
      </c>
      <c r="N48" s="147" t="s">
        <v>93</v>
      </c>
      <c r="O48" s="147" t="s">
        <v>470</v>
      </c>
    </row>
  </sheetData>
  <mergeCells count="2">
    <mergeCell ref="A1:O1"/>
    <mergeCell ref="A2:O2"/>
  </mergeCells>
  <conditionalFormatting sqref="K3">
    <cfRule type="cellIs" dxfId="3" priority="1" stopIfTrue="1" operator="lessThan">
      <formula>0</formula>
    </cfRule>
  </conditionalFormatting>
  <printOptions gridLines="1"/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505"/>
  <sheetViews>
    <sheetView showZeros="0" topLeftCell="J495" workbookViewId="0">
      <selection activeCell="A4" sqref="A4:V505"/>
    </sheetView>
  </sheetViews>
  <sheetFormatPr defaultRowHeight="15" x14ac:dyDescent="0.25"/>
  <cols>
    <col min="1" max="1" width="14.140625" style="94" customWidth="1"/>
    <col min="2" max="2" width="18.42578125" style="124" bestFit="1" customWidth="1"/>
    <col min="3" max="3" width="6.7109375" style="94" customWidth="1"/>
    <col min="4" max="4" width="15.140625" style="95" bestFit="1" customWidth="1"/>
    <col min="5" max="5" width="30.7109375" style="95" bestFit="1" customWidth="1"/>
    <col min="6" max="6" width="9" style="94" customWidth="1"/>
    <col min="7" max="7" width="9.28515625" style="96" customWidth="1"/>
    <col min="8" max="8" width="6" style="94" customWidth="1"/>
    <col min="9" max="9" width="10.42578125" style="94" customWidth="1"/>
    <col min="10" max="10" width="11.5703125" style="94" customWidth="1"/>
    <col min="11" max="11" width="9.5703125" style="94" customWidth="1"/>
    <col min="12" max="12" width="12.28515625" style="94" customWidth="1"/>
    <col min="13" max="14" width="12" style="94" customWidth="1"/>
    <col min="15" max="15" width="12.28515625" style="96" customWidth="1"/>
    <col min="16" max="16" width="12.85546875" style="96" customWidth="1"/>
    <col min="17" max="17" width="11.5703125" style="96" customWidth="1"/>
    <col min="18" max="18" width="11.5703125" style="93" bestFit="1" customWidth="1"/>
    <col min="19" max="19" width="19.42578125" style="93" bestFit="1" customWidth="1"/>
    <col min="20" max="20" width="36" style="93" bestFit="1" customWidth="1"/>
    <col min="21" max="21" width="23.85546875" style="93" bestFit="1" customWidth="1"/>
    <col min="22" max="22" width="18.28515625" style="93" customWidth="1"/>
    <col min="23" max="23" width="9.140625" style="93"/>
    <col min="24" max="24" width="15.85546875" style="93" customWidth="1"/>
    <col min="25" max="16384" width="9.140625" style="93"/>
  </cols>
  <sheetData>
    <row r="1" spans="1:24" s="91" customFormat="1" ht="20.25" customHeight="1" x14ac:dyDescent="0.2">
      <c r="A1" s="447" t="s">
        <v>1790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</row>
    <row r="2" spans="1:24" s="92" customFormat="1" ht="15.95" customHeight="1" x14ac:dyDescent="0.25">
      <c r="A2" s="448" t="s">
        <v>23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</row>
    <row r="3" spans="1:24" ht="96" customHeight="1" x14ac:dyDescent="0.25">
      <c r="A3" s="116" t="s">
        <v>708</v>
      </c>
      <c r="B3" s="114" t="s">
        <v>337</v>
      </c>
      <c r="C3" s="115" t="s">
        <v>261</v>
      </c>
      <c r="D3" s="114" t="s">
        <v>1706</v>
      </c>
      <c r="E3" s="116" t="s">
        <v>1707</v>
      </c>
      <c r="F3" s="117" t="s">
        <v>688</v>
      </c>
      <c r="G3" s="116" t="s">
        <v>689</v>
      </c>
      <c r="H3" s="118" t="s">
        <v>272</v>
      </c>
      <c r="I3" s="28" t="s">
        <v>273</v>
      </c>
      <c r="J3" s="330" t="s">
        <v>1791</v>
      </c>
      <c r="K3" s="119" t="s">
        <v>1411</v>
      </c>
      <c r="L3" s="119" t="s">
        <v>1792</v>
      </c>
      <c r="M3" s="119" t="s">
        <v>1793</v>
      </c>
      <c r="N3" s="120" t="s">
        <v>1412</v>
      </c>
      <c r="O3" s="121" t="s">
        <v>1794</v>
      </c>
      <c r="P3" s="120" t="s">
        <v>1795</v>
      </c>
      <c r="Q3" s="122" t="s">
        <v>1796</v>
      </c>
      <c r="R3" s="123" t="s">
        <v>267</v>
      </c>
      <c r="S3" s="123" t="s">
        <v>84</v>
      </c>
      <c r="T3" s="116" t="s">
        <v>274</v>
      </c>
      <c r="U3" s="116" t="s">
        <v>275</v>
      </c>
      <c r="V3" s="116" t="s">
        <v>276</v>
      </c>
    </row>
    <row r="4" spans="1:24" s="139" customFormat="1" ht="15.75" customHeight="1" x14ac:dyDescent="0.2">
      <c r="A4" s="58" t="s">
        <v>723</v>
      </c>
      <c r="B4" s="58" t="s">
        <v>1711</v>
      </c>
      <c r="C4" s="61" t="s">
        <v>262</v>
      </c>
      <c r="D4" s="59" t="s">
        <v>1712</v>
      </c>
      <c r="E4" s="59" t="s">
        <v>1712</v>
      </c>
      <c r="F4" s="60"/>
      <c r="G4" s="60"/>
      <c r="H4" s="61" t="s">
        <v>125</v>
      </c>
      <c r="I4" s="62">
        <v>3390000000</v>
      </c>
      <c r="J4" s="62">
        <v>506011672.42052191</v>
      </c>
      <c r="K4" s="62"/>
      <c r="L4" s="62">
        <v>531009600</v>
      </c>
      <c r="M4" s="62"/>
      <c r="N4" s="62"/>
      <c r="O4" s="62">
        <v>93776364189.464294</v>
      </c>
      <c r="P4" s="62"/>
      <c r="Q4" s="62"/>
      <c r="R4" s="62" t="s">
        <v>268</v>
      </c>
      <c r="S4" s="58" t="s">
        <v>334</v>
      </c>
      <c r="T4" s="58" t="s">
        <v>129</v>
      </c>
      <c r="U4" s="58" t="s">
        <v>1712</v>
      </c>
      <c r="V4" s="58" t="s">
        <v>284</v>
      </c>
      <c r="X4" s="140"/>
    </row>
    <row r="5" spans="1:24" s="139" customFormat="1" ht="15.75" customHeight="1" x14ac:dyDescent="0.2">
      <c r="A5" s="58" t="s">
        <v>723</v>
      </c>
      <c r="B5" s="58" t="s">
        <v>1711</v>
      </c>
      <c r="C5" s="61" t="s">
        <v>262</v>
      </c>
      <c r="D5" s="59" t="s">
        <v>1712</v>
      </c>
      <c r="E5" s="59" t="s">
        <v>1712</v>
      </c>
      <c r="F5" s="60"/>
      <c r="G5" s="60"/>
      <c r="H5" s="61" t="s">
        <v>125</v>
      </c>
      <c r="I5" s="62">
        <v>3390000000</v>
      </c>
      <c r="J5" s="62">
        <v>506011672.42052191</v>
      </c>
      <c r="K5" s="62"/>
      <c r="L5" s="62">
        <v>506310490</v>
      </c>
      <c r="M5" s="62"/>
      <c r="N5" s="62"/>
      <c r="O5" s="62">
        <v>103716033000</v>
      </c>
      <c r="P5" s="62"/>
      <c r="Q5" s="62"/>
      <c r="R5" s="62" t="s">
        <v>268</v>
      </c>
      <c r="S5" s="58" t="s">
        <v>334</v>
      </c>
      <c r="T5" s="58" t="s">
        <v>129</v>
      </c>
      <c r="U5" s="58" t="s">
        <v>1712</v>
      </c>
      <c r="V5" s="58" t="s">
        <v>284</v>
      </c>
      <c r="X5" s="140"/>
    </row>
    <row r="6" spans="1:24" s="139" customFormat="1" ht="15.75" customHeight="1" x14ac:dyDescent="0.2">
      <c r="A6" s="58" t="s">
        <v>723</v>
      </c>
      <c r="B6" s="58" t="s">
        <v>264</v>
      </c>
      <c r="C6" s="61" t="s">
        <v>262</v>
      </c>
      <c r="D6" s="59" t="s">
        <v>458</v>
      </c>
      <c r="E6" s="59" t="s">
        <v>459</v>
      </c>
      <c r="F6" s="60" t="s">
        <v>1284</v>
      </c>
      <c r="G6" s="60" t="s">
        <v>475</v>
      </c>
      <c r="H6" s="61" t="s">
        <v>89</v>
      </c>
      <c r="I6" s="62">
        <v>2050000000</v>
      </c>
      <c r="J6" s="62">
        <v>2050000000</v>
      </c>
      <c r="K6" s="62">
        <v>346822600</v>
      </c>
      <c r="L6" s="62">
        <v>88522400</v>
      </c>
      <c r="M6" s="62">
        <v>258300200</v>
      </c>
      <c r="N6" s="62">
        <v>54659221644.289001</v>
      </c>
      <c r="O6" s="62">
        <v>15434909681.740999</v>
      </c>
      <c r="P6" s="62">
        <v>52706151697.861</v>
      </c>
      <c r="Q6" s="62">
        <v>258300200</v>
      </c>
      <c r="R6" s="62" t="s">
        <v>268</v>
      </c>
      <c r="S6" s="58" t="s">
        <v>334</v>
      </c>
      <c r="T6" s="58" t="s">
        <v>246</v>
      </c>
      <c r="U6" s="58" t="s">
        <v>126</v>
      </c>
      <c r="V6" s="58" t="s">
        <v>284</v>
      </c>
      <c r="X6" s="140"/>
    </row>
    <row r="7" spans="1:24" s="139" customFormat="1" ht="15.75" customHeight="1" x14ac:dyDescent="0.2">
      <c r="A7" s="58" t="s">
        <v>723</v>
      </c>
      <c r="B7" s="58" t="s">
        <v>264</v>
      </c>
      <c r="C7" s="61" t="s">
        <v>262</v>
      </c>
      <c r="D7" s="59" t="s">
        <v>758</v>
      </c>
      <c r="E7" s="59" t="s">
        <v>759</v>
      </c>
      <c r="F7" s="60" t="s">
        <v>760</v>
      </c>
      <c r="G7" s="60" t="s">
        <v>761</v>
      </c>
      <c r="H7" s="61" t="s">
        <v>89</v>
      </c>
      <c r="I7" s="62">
        <v>3618151200</v>
      </c>
      <c r="J7" s="62">
        <v>3618151200</v>
      </c>
      <c r="K7" s="62">
        <v>741451600</v>
      </c>
      <c r="L7" s="62">
        <v>397000000</v>
      </c>
      <c r="M7" s="62">
        <v>344451600</v>
      </c>
      <c r="N7" s="62">
        <v>116852729155.80701</v>
      </c>
      <c r="O7" s="62">
        <v>72929387785.210007</v>
      </c>
      <c r="P7" s="62">
        <v>70285343496.330994</v>
      </c>
      <c r="Q7" s="62">
        <v>344451600</v>
      </c>
      <c r="R7" s="62" t="s">
        <v>268</v>
      </c>
      <c r="S7" s="58" t="s">
        <v>334</v>
      </c>
      <c r="T7" s="58" t="s">
        <v>246</v>
      </c>
      <c r="U7" s="58" t="s">
        <v>126</v>
      </c>
      <c r="V7" s="58" t="s">
        <v>284</v>
      </c>
      <c r="X7" s="140"/>
    </row>
    <row r="8" spans="1:24" s="139" customFormat="1" ht="15.75" customHeight="1" x14ac:dyDescent="0.2">
      <c r="A8" s="58" t="s">
        <v>723</v>
      </c>
      <c r="B8" s="58" t="s">
        <v>1413</v>
      </c>
      <c r="C8" s="61" t="s">
        <v>262</v>
      </c>
      <c r="D8" s="59" t="s">
        <v>1414</v>
      </c>
      <c r="E8" s="59" t="s">
        <v>1415</v>
      </c>
      <c r="F8" s="60" t="s">
        <v>1416</v>
      </c>
      <c r="G8" s="60" t="s">
        <v>1303</v>
      </c>
      <c r="H8" s="61" t="s">
        <v>89</v>
      </c>
      <c r="I8" s="62">
        <v>142000000</v>
      </c>
      <c r="J8" s="62">
        <v>142000000</v>
      </c>
      <c r="K8" s="62">
        <v>18000000</v>
      </c>
      <c r="L8" s="62">
        <v>10000000</v>
      </c>
      <c r="M8" s="62">
        <v>8000000</v>
      </c>
      <c r="N8" s="62">
        <v>2836798956</v>
      </c>
      <c r="O8" s="62">
        <v>1645250983</v>
      </c>
      <c r="P8" s="62">
        <v>1632399872.6400001</v>
      </c>
      <c r="Q8" s="62">
        <v>8000000</v>
      </c>
      <c r="R8" s="62" t="s">
        <v>1192</v>
      </c>
      <c r="S8" s="58" t="s">
        <v>102</v>
      </c>
      <c r="T8" s="58" t="s">
        <v>1417</v>
      </c>
      <c r="U8" s="58" t="s">
        <v>455</v>
      </c>
      <c r="V8" s="58" t="s">
        <v>470</v>
      </c>
      <c r="X8" s="140"/>
    </row>
    <row r="9" spans="1:24" s="139" customFormat="1" ht="15.75" customHeight="1" x14ac:dyDescent="0.2">
      <c r="A9" s="58" t="s">
        <v>1756</v>
      </c>
      <c r="B9" s="58" t="s">
        <v>88</v>
      </c>
      <c r="C9" s="61" t="s">
        <v>263</v>
      </c>
      <c r="D9" s="59">
        <v>639</v>
      </c>
      <c r="E9" s="59" t="s">
        <v>1418</v>
      </c>
      <c r="F9" s="60" t="s">
        <v>1419</v>
      </c>
      <c r="G9" s="60" t="s">
        <v>1757</v>
      </c>
      <c r="H9" s="61" t="s">
        <v>89</v>
      </c>
      <c r="I9" s="62">
        <v>1500000</v>
      </c>
      <c r="J9" s="62">
        <v>1500000</v>
      </c>
      <c r="K9" s="62">
        <v>1200000</v>
      </c>
      <c r="L9" s="62" t="s">
        <v>85</v>
      </c>
      <c r="M9" s="62">
        <v>1200000</v>
      </c>
      <c r="N9" s="62">
        <v>189119930.40000001</v>
      </c>
      <c r="O9" s="62" t="s">
        <v>85</v>
      </c>
      <c r="P9" s="62">
        <v>244859980.896</v>
      </c>
      <c r="Q9" s="62">
        <v>1200000</v>
      </c>
      <c r="R9" s="62" t="s">
        <v>1192</v>
      </c>
      <c r="S9" s="58" t="s">
        <v>102</v>
      </c>
      <c r="T9" s="58" t="s">
        <v>97</v>
      </c>
      <c r="U9" s="58" t="s">
        <v>93</v>
      </c>
      <c r="V9" s="58" t="s">
        <v>279</v>
      </c>
      <c r="X9" s="140"/>
    </row>
    <row r="10" spans="1:24" s="139" customFormat="1" ht="15.75" customHeight="1" x14ac:dyDescent="0.2">
      <c r="A10" s="58" t="s">
        <v>1756</v>
      </c>
      <c r="B10" s="58" t="s">
        <v>88</v>
      </c>
      <c r="C10" s="61" t="s">
        <v>263</v>
      </c>
      <c r="D10" s="59" t="s">
        <v>709</v>
      </c>
      <c r="E10" s="59" t="s">
        <v>710</v>
      </c>
      <c r="F10" s="60" t="s">
        <v>711</v>
      </c>
      <c r="G10" s="60" t="s">
        <v>712</v>
      </c>
      <c r="H10" s="61" t="s">
        <v>89</v>
      </c>
      <c r="I10" s="62">
        <v>82400000</v>
      </c>
      <c r="J10" s="62">
        <v>82400000</v>
      </c>
      <c r="K10" s="62">
        <v>17419083.170000002</v>
      </c>
      <c r="L10" s="62" t="s">
        <v>85</v>
      </c>
      <c r="M10" s="62">
        <v>17419083.170000002</v>
      </c>
      <c r="N10" s="62">
        <v>2745246497.2849998</v>
      </c>
      <c r="O10" s="62" t="s">
        <v>85</v>
      </c>
      <c r="P10" s="62">
        <v>3554363643.527</v>
      </c>
      <c r="Q10" s="62">
        <v>17419083.170000002</v>
      </c>
      <c r="R10" s="62" t="s">
        <v>268</v>
      </c>
      <c r="S10" s="58" t="s">
        <v>334</v>
      </c>
      <c r="T10" s="58" t="s">
        <v>280</v>
      </c>
      <c r="U10" s="58" t="s">
        <v>98</v>
      </c>
      <c r="V10" s="58" t="s">
        <v>279</v>
      </c>
      <c r="X10" s="140"/>
    </row>
    <row r="11" spans="1:24" s="139" customFormat="1" ht="15.75" customHeight="1" x14ac:dyDescent="0.2">
      <c r="A11" s="58" t="s">
        <v>1756</v>
      </c>
      <c r="B11" s="58" t="s">
        <v>88</v>
      </c>
      <c r="C11" s="61" t="s">
        <v>263</v>
      </c>
      <c r="D11" s="59" t="s">
        <v>713</v>
      </c>
      <c r="E11" s="59" t="s">
        <v>714</v>
      </c>
      <c r="F11" s="60" t="s">
        <v>711</v>
      </c>
      <c r="G11" s="60" t="s">
        <v>712</v>
      </c>
      <c r="H11" s="61" t="s">
        <v>89</v>
      </c>
      <c r="I11" s="62">
        <v>39200000</v>
      </c>
      <c r="J11" s="62">
        <v>39200000</v>
      </c>
      <c r="K11" s="62">
        <v>8707142</v>
      </c>
      <c r="L11" s="62" t="s">
        <v>85</v>
      </c>
      <c r="M11" s="62">
        <v>8707142</v>
      </c>
      <c r="N11" s="62">
        <v>1372245074.1860001</v>
      </c>
      <c r="O11" s="62" t="s">
        <v>85</v>
      </c>
      <c r="P11" s="62">
        <v>1776692186.4820001</v>
      </c>
      <c r="Q11" s="62">
        <v>8707142</v>
      </c>
      <c r="R11" s="62" t="s">
        <v>268</v>
      </c>
      <c r="S11" s="58" t="s">
        <v>334</v>
      </c>
      <c r="T11" s="58" t="s">
        <v>280</v>
      </c>
      <c r="U11" s="58" t="s">
        <v>98</v>
      </c>
      <c r="V11" s="58" t="s">
        <v>279</v>
      </c>
      <c r="X11" s="140"/>
    </row>
    <row r="12" spans="1:24" s="139" customFormat="1" ht="15.75" customHeight="1" x14ac:dyDescent="0.2">
      <c r="A12" s="58" t="s">
        <v>1756</v>
      </c>
      <c r="B12" s="58" t="s">
        <v>88</v>
      </c>
      <c r="C12" s="61" t="s">
        <v>263</v>
      </c>
      <c r="D12" s="59" t="s">
        <v>762</v>
      </c>
      <c r="E12" s="59" t="s">
        <v>763</v>
      </c>
      <c r="F12" s="60" t="s">
        <v>764</v>
      </c>
      <c r="G12" s="60" t="s">
        <v>765</v>
      </c>
      <c r="H12" s="61" t="s">
        <v>89</v>
      </c>
      <c r="I12" s="62">
        <v>92000000</v>
      </c>
      <c r="J12" s="62">
        <v>92000000</v>
      </c>
      <c r="K12" s="62">
        <v>18750217</v>
      </c>
      <c r="L12" s="62" t="s">
        <v>85</v>
      </c>
      <c r="M12" s="62">
        <v>18750217</v>
      </c>
      <c r="N12" s="62">
        <v>2955033111.6869998</v>
      </c>
      <c r="O12" s="62" t="s">
        <v>85</v>
      </c>
      <c r="P12" s="62">
        <v>3825981480.3470001</v>
      </c>
      <c r="Q12" s="62">
        <v>18750217</v>
      </c>
      <c r="R12" s="62" t="s">
        <v>268</v>
      </c>
      <c r="S12" s="58" t="s">
        <v>334</v>
      </c>
      <c r="T12" s="58" t="s">
        <v>280</v>
      </c>
      <c r="U12" s="58" t="s">
        <v>98</v>
      </c>
      <c r="V12" s="58" t="s">
        <v>279</v>
      </c>
      <c r="X12" s="140"/>
    </row>
    <row r="13" spans="1:24" s="139" customFormat="1" ht="15.75" customHeight="1" x14ac:dyDescent="0.2">
      <c r="A13" s="58" t="s">
        <v>1756</v>
      </c>
      <c r="B13" s="58" t="s">
        <v>88</v>
      </c>
      <c r="C13" s="61" t="s">
        <v>263</v>
      </c>
      <c r="D13" s="59" t="s">
        <v>1040</v>
      </c>
      <c r="E13" s="59" t="s">
        <v>1041</v>
      </c>
      <c r="F13" s="60" t="s">
        <v>1042</v>
      </c>
      <c r="G13" s="60" t="s">
        <v>765</v>
      </c>
      <c r="H13" s="61" t="s">
        <v>89</v>
      </c>
      <c r="I13" s="62">
        <v>72400000</v>
      </c>
      <c r="J13" s="62">
        <v>72400000</v>
      </c>
      <c r="K13" s="62">
        <v>8482409</v>
      </c>
      <c r="L13" s="62" t="s">
        <v>85</v>
      </c>
      <c r="M13" s="62">
        <v>8482409</v>
      </c>
      <c r="N13" s="62">
        <v>1336827166.4200001</v>
      </c>
      <c r="O13" s="62" t="s">
        <v>85</v>
      </c>
      <c r="P13" s="62">
        <v>1730835421.4100001</v>
      </c>
      <c r="Q13" s="62">
        <v>8482409</v>
      </c>
      <c r="R13" s="62" t="s">
        <v>268</v>
      </c>
      <c r="S13" s="58" t="s">
        <v>334</v>
      </c>
      <c r="T13" s="58" t="s">
        <v>280</v>
      </c>
      <c r="U13" s="58" t="s">
        <v>98</v>
      </c>
      <c r="V13" s="58" t="s">
        <v>279</v>
      </c>
      <c r="X13" s="140"/>
    </row>
    <row r="14" spans="1:24" s="139" customFormat="1" ht="15.75" customHeight="1" x14ac:dyDescent="0.2">
      <c r="A14" s="58" t="s">
        <v>1756</v>
      </c>
      <c r="B14" s="58" t="s">
        <v>88</v>
      </c>
      <c r="C14" s="61" t="s">
        <v>263</v>
      </c>
      <c r="D14" s="59" t="s">
        <v>766</v>
      </c>
      <c r="E14" s="59" t="s">
        <v>767</v>
      </c>
      <c r="F14" s="60" t="s">
        <v>768</v>
      </c>
      <c r="G14" s="60" t="s">
        <v>765</v>
      </c>
      <c r="H14" s="61" t="s">
        <v>89</v>
      </c>
      <c r="I14" s="62">
        <v>34000000</v>
      </c>
      <c r="J14" s="62">
        <v>34000000</v>
      </c>
      <c r="K14" s="62">
        <v>10185601</v>
      </c>
      <c r="L14" s="62" t="s">
        <v>85</v>
      </c>
      <c r="M14" s="62">
        <v>10185601</v>
      </c>
      <c r="N14" s="62">
        <v>1605250126.835</v>
      </c>
      <c r="O14" s="62" t="s">
        <v>85</v>
      </c>
      <c r="P14" s="62">
        <v>2078371721.895</v>
      </c>
      <c r="Q14" s="62">
        <v>10185601</v>
      </c>
      <c r="R14" s="62" t="s">
        <v>268</v>
      </c>
      <c r="S14" s="58" t="s">
        <v>334</v>
      </c>
      <c r="T14" s="58" t="s">
        <v>280</v>
      </c>
      <c r="U14" s="58" t="s">
        <v>98</v>
      </c>
      <c r="V14" s="58" t="s">
        <v>279</v>
      </c>
      <c r="X14" s="140"/>
    </row>
    <row r="15" spans="1:24" s="139" customFormat="1" ht="15.75" customHeight="1" x14ac:dyDescent="0.2">
      <c r="A15" s="58" t="s">
        <v>1756</v>
      </c>
      <c r="B15" s="58" t="s">
        <v>88</v>
      </c>
      <c r="C15" s="61" t="s">
        <v>263</v>
      </c>
      <c r="D15" s="59" t="s">
        <v>1012</v>
      </c>
      <c r="E15" s="59" t="s">
        <v>1013</v>
      </c>
      <c r="F15" s="60" t="s">
        <v>1014</v>
      </c>
      <c r="G15" s="60" t="s">
        <v>1015</v>
      </c>
      <c r="H15" s="61" t="s">
        <v>89</v>
      </c>
      <c r="I15" s="62">
        <v>19234706</v>
      </c>
      <c r="J15" s="62">
        <v>19234706</v>
      </c>
      <c r="K15" s="62">
        <v>4235942.0599999996</v>
      </c>
      <c r="L15" s="62" t="s">
        <v>85</v>
      </c>
      <c r="M15" s="62">
        <v>4235942.0599999996</v>
      </c>
      <c r="N15" s="62">
        <v>667584222.97099996</v>
      </c>
      <c r="O15" s="62" t="s">
        <v>85</v>
      </c>
      <c r="P15" s="62">
        <v>864343909.90699995</v>
      </c>
      <c r="Q15" s="62">
        <v>4235942.0599999996</v>
      </c>
      <c r="R15" s="62" t="s">
        <v>268</v>
      </c>
      <c r="S15" s="58" t="s">
        <v>334</v>
      </c>
      <c r="T15" s="58" t="s">
        <v>1420</v>
      </c>
      <c r="U15" s="58" t="s">
        <v>120</v>
      </c>
      <c r="V15" s="58" t="s">
        <v>279</v>
      </c>
      <c r="X15" s="140"/>
    </row>
    <row r="16" spans="1:24" s="139" customFormat="1" ht="15.75" customHeight="1" x14ac:dyDescent="0.2">
      <c r="A16" s="58" t="s">
        <v>1756</v>
      </c>
      <c r="B16" s="58" t="s">
        <v>88</v>
      </c>
      <c r="C16" s="61" t="s">
        <v>263</v>
      </c>
      <c r="D16" s="59" t="s">
        <v>1043</v>
      </c>
      <c r="E16" s="59" t="s">
        <v>1044</v>
      </c>
      <c r="F16" s="60" t="s">
        <v>1045</v>
      </c>
      <c r="G16" s="60" t="s">
        <v>1639</v>
      </c>
      <c r="H16" s="61" t="s">
        <v>1046</v>
      </c>
      <c r="I16" s="62">
        <v>4500000</v>
      </c>
      <c r="J16" s="62">
        <v>3093974.9938615537</v>
      </c>
      <c r="K16" s="62">
        <v>2873181.426</v>
      </c>
      <c r="L16" s="62">
        <v>1350000</v>
      </c>
      <c r="M16" s="62">
        <v>1381338.0919999999</v>
      </c>
      <c r="N16" s="62">
        <v>452813226.15600002</v>
      </c>
      <c r="O16" s="62">
        <v>232384680</v>
      </c>
      <c r="P16" s="62">
        <v>281862015.75199997</v>
      </c>
      <c r="Q16" s="62">
        <v>2009072.933</v>
      </c>
      <c r="R16" s="62" t="s">
        <v>268</v>
      </c>
      <c r="S16" s="58" t="s">
        <v>334</v>
      </c>
      <c r="T16" s="58" t="s">
        <v>97</v>
      </c>
      <c r="U16" s="58" t="s">
        <v>1047</v>
      </c>
      <c r="V16" s="58" t="s">
        <v>279</v>
      </c>
      <c r="X16" s="140"/>
    </row>
    <row r="17" spans="1:24" s="139" customFormat="1" ht="15.75" customHeight="1" x14ac:dyDescent="0.2">
      <c r="A17" s="58" t="s">
        <v>1756</v>
      </c>
      <c r="B17" s="58" t="s">
        <v>88</v>
      </c>
      <c r="C17" s="61" t="s">
        <v>263</v>
      </c>
      <c r="D17" s="59" t="s">
        <v>1285</v>
      </c>
      <c r="E17" s="59" t="s">
        <v>1286</v>
      </c>
      <c r="F17" s="60" t="s">
        <v>1287</v>
      </c>
      <c r="G17" s="60" t="s">
        <v>922</v>
      </c>
      <c r="H17" s="61" t="s">
        <v>89</v>
      </c>
      <c r="I17" s="62">
        <v>19616025</v>
      </c>
      <c r="J17" s="62">
        <v>19616025</v>
      </c>
      <c r="K17" s="62">
        <v>15986010</v>
      </c>
      <c r="L17" s="62" t="s">
        <v>85</v>
      </c>
      <c r="M17" s="62">
        <v>15986010</v>
      </c>
      <c r="N17" s="62">
        <v>2519394248.8109999</v>
      </c>
      <c r="O17" s="62" t="s">
        <v>85</v>
      </c>
      <c r="P17" s="62">
        <v>3261945086.0029998</v>
      </c>
      <c r="Q17" s="62">
        <v>15986010</v>
      </c>
      <c r="R17" s="62" t="s">
        <v>1192</v>
      </c>
      <c r="S17" s="58" t="s">
        <v>102</v>
      </c>
      <c r="T17" s="58" t="s">
        <v>102</v>
      </c>
      <c r="U17" s="58" t="s">
        <v>111</v>
      </c>
      <c r="V17" s="58" t="s">
        <v>279</v>
      </c>
      <c r="X17" s="140"/>
    </row>
    <row r="18" spans="1:24" s="139" customFormat="1" ht="15.75" customHeight="1" x14ac:dyDescent="0.2">
      <c r="A18" s="58" t="s">
        <v>1756</v>
      </c>
      <c r="B18" s="58" t="s">
        <v>88</v>
      </c>
      <c r="C18" s="61" t="s">
        <v>263</v>
      </c>
      <c r="D18" s="59" t="s">
        <v>1222</v>
      </c>
      <c r="E18" s="59" t="s">
        <v>1223</v>
      </c>
      <c r="F18" s="60" t="s">
        <v>1224</v>
      </c>
      <c r="G18" s="60" t="s">
        <v>1122</v>
      </c>
      <c r="H18" s="61" t="s">
        <v>89</v>
      </c>
      <c r="I18" s="62">
        <v>4000000</v>
      </c>
      <c r="J18" s="62">
        <v>4000000</v>
      </c>
      <c r="K18" s="62">
        <v>3930034.43</v>
      </c>
      <c r="L18" s="62">
        <v>39563.96</v>
      </c>
      <c r="M18" s="62">
        <v>3890470.47</v>
      </c>
      <c r="N18" s="62">
        <v>619373198.22599995</v>
      </c>
      <c r="O18" s="62">
        <v>7245040.7829999998</v>
      </c>
      <c r="P18" s="62">
        <v>793850437.46700001</v>
      </c>
      <c r="Q18" s="62">
        <v>3890470.47</v>
      </c>
      <c r="R18" s="62" t="s">
        <v>268</v>
      </c>
      <c r="S18" s="58" t="s">
        <v>334</v>
      </c>
      <c r="T18" s="58" t="s">
        <v>246</v>
      </c>
      <c r="U18" s="58" t="s">
        <v>40</v>
      </c>
      <c r="V18" s="58" t="s">
        <v>279</v>
      </c>
      <c r="X18" s="140"/>
    </row>
    <row r="19" spans="1:24" s="139" customFormat="1" ht="15.75" customHeight="1" x14ac:dyDescent="0.2">
      <c r="A19" s="58" t="s">
        <v>1756</v>
      </c>
      <c r="B19" s="58" t="s">
        <v>88</v>
      </c>
      <c r="C19" s="61" t="s">
        <v>263</v>
      </c>
      <c r="D19" s="59" t="s">
        <v>1421</v>
      </c>
      <c r="E19" s="59" t="s">
        <v>927</v>
      </c>
      <c r="F19" s="60" t="s">
        <v>1308</v>
      </c>
      <c r="G19" s="60" t="s">
        <v>777</v>
      </c>
      <c r="H19" s="61" t="s">
        <v>89</v>
      </c>
      <c r="I19" s="62">
        <v>11800000</v>
      </c>
      <c r="J19" s="62">
        <v>11800000</v>
      </c>
      <c r="K19" s="62">
        <v>11800000</v>
      </c>
      <c r="L19" s="62" t="s">
        <v>85</v>
      </c>
      <c r="M19" s="62">
        <v>11800000</v>
      </c>
      <c r="N19" s="62">
        <v>1859679315.5999999</v>
      </c>
      <c r="O19" s="62" t="s">
        <v>85</v>
      </c>
      <c r="P19" s="62">
        <v>2407789812.1440001</v>
      </c>
      <c r="Q19" s="62">
        <v>11800000</v>
      </c>
      <c r="R19" s="62" t="s">
        <v>268</v>
      </c>
      <c r="S19" s="58" t="s">
        <v>334</v>
      </c>
      <c r="T19" s="58" t="s">
        <v>280</v>
      </c>
      <c r="U19" s="58" t="s">
        <v>120</v>
      </c>
      <c r="V19" s="58" t="s">
        <v>279</v>
      </c>
      <c r="X19" s="140"/>
    </row>
    <row r="20" spans="1:24" s="139" customFormat="1" ht="15.75" customHeight="1" x14ac:dyDescent="0.2">
      <c r="A20" s="58" t="s">
        <v>1756</v>
      </c>
      <c r="B20" s="58" t="s">
        <v>88</v>
      </c>
      <c r="C20" s="61" t="s">
        <v>263</v>
      </c>
      <c r="D20" s="59" t="s">
        <v>1288</v>
      </c>
      <c r="E20" s="59" t="s">
        <v>1289</v>
      </c>
      <c r="F20" s="60" t="s">
        <v>1290</v>
      </c>
      <c r="G20" s="60" t="s">
        <v>1291</v>
      </c>
      <c r="H20" s="61" t="s">
        <v>89</v>
      </c>
      <c r="I20" s="62">
        <v>4993473.9800000004</v>
      </c>
      <c r="J20" s="62">
        <v>4993473.9800000004</v>
      </c>
      <c r="K20" s="62">
        <v>4993473.9800000004</v>
      </c>
      <c r="L20" s="62" t="s">
        <v>85</v>
      </c>
      <c r="M20" s="62">
        <v>4993473.9800000004</v>
      </c>
      <c r="N20" s="62">
        <v>786971209.62699997</v>
      </c>
      <c r="O20" s="62" t="s">
        <v>85</v>
      </c>
      <c r="P20" s="62">
        <v>1018918286.123</v>
      </c>
      <c r="Q20" s="62">
        <v>4993473.9800000004</v>
      </c>
      <c r="R20" s="62" t="s">
        <v>1192</v>
      </c>
      <c r="S20" s="58" t="s">
        <v>102</v>
      </c>
      <c r="T20" s="58" t="s">
        <v>1292</v>
      </c>
      <c r="U20" s="58" t="s">
        <v>93</v>
      </c>
      <c r="V20" s="58" t="s">
        <v>279</v>
      </c>
      <c r="X20" s="140"/>
    </row>
    <row r="21" spans="1:24" s="139" customFormat="1" ht="15.75" customHeight="1" x14ac:dyDescent="0.2">
      <c r="A21" s="58" t="s">
        <v>1756</v>
      </c>
      <c r="B21" s="58" t="s">
        <v>88</v>
      </c>
      <c r="C21" s="61" t="s">
        <v>263</v>
      </c>
      <c r="D21" s="59" t="s">
        <v>1662</v>
      </c>
      <c r="E21" s="59" t="s">
        <v>1663</v>
      </c>
      <c r="F21" s="60" t="s">
        <v>1299</v>
      </c>
      <c r="G21" s="60" t="s">
        <v>792</v>
      </c>
      <c r="H21" s="61" t="s">
        <v>89</v>
      </c>
      <c r="I21" s="62">
        <v>3000000</v>
      </c>
      <c r="J21" s="62">
        <v>3000000</v>
      </c>
      <c r="K21" s="62">
        <v>3000000</v>
      </c>
      <c r="L21" s="62">
        <v>741419.22</v>
      </c>
      <c r="M21" s="62">
        <v>2258580.7799999998</v>
      </c>
      <c r="N21" s="62">
        <v>472799826</v>
      </c>
      <c r="O21" s="62">
        <v>131810695</v>
      </c>
      <c r="P21" s="62">
        <v>460863372.20200002</v>
      </c>
      <c r="Q21" s="62">
        <v>2258580.7799999998</v>
      </c>
      <c r="R21" s="62" t="s">
        <v>268</v>
      </c>
      <c r="S21" s="58" t="s">
        <v>334</v>
      </c>
      <c r="T21" s="58" t="s">
        <v>152</v>
      </c>
      <c r="U21" s="58" t="s">
        <v>230</v>
      </c>
      <c r="V21" s="58" t="s">
        <v>279</v>
      </c>
      <c r="X21" s="140"/>
    </row>
    <row r="22" spans="1:24" s="139" customFormat="1" ht="15.75" customHeight="1" x14ac:dyDescent="0.2">
      <c r="A22" s="58" t="s">
        <v>1756</v>
      </c>
      <c r="B22" s="58" t="s">
        <v>88</v>
      </c>
      <c r="C22" s="61" t="s">
        <v>263</v>
      </c>
      <c r="D22" s="59" t="s">
        <v>1293</v>
      </c>
      <c r="E22" s="59" t="s">
        <v>1294</v>
      </c>
      <c r="F22" s="60" t="s">
        <v>1295</v>
      </c>
      <c r="G22" s="60" t="s">
        <v>1296</v>
      </c>
      <c r="H22" s="61" t="s">
        <v>89</v>
      </c>
      <c r="I22" s="62">
        <v>2000000</v>
      </c>
      <c r="J22" s="62">
        <v>2000000</v>
      </c>
      <c r="K22" s="62">
        <v>740873.94</v>
      </c>
      <c r="L22" s="62">
        <v>539250.92000000004</v>
      </c>
      <c r="M22" s="62">
        <v>201623.02</v>
      </c>
      <c r="N22" s="62">
        <v>116761689.973</v>
      </c>
      <c r="O22" s="62">
        <v>92599117.899000004</v>
      </c>
      <c r="P22" s="62">
        <v>41141174.020999998</v>
      </c>
      <c r="Q22" s="62">
        <v>201623.02</v>
      </c>
      <c r="R22" s="62" t="s">
        <v>268</v>
      </c>
      <c r="S22" s="58" t="s">
        <v>334</v>
      </c>
      <c r="T22" s="58" t="s">
        <v>95</v>
      </c>
      <c r="U22" s="58" t="s">
        <v>358</v>
      </c>
      <c r="V22" s="58" t="s">
        <v>279</v>
      </c>
      <c r="X22" s="140"/>
    </row>
    <row r="23" spans="1:24" s="139" customFormat="1" ht="15.75" customHeight="1" x14ac:dyDescent="0.2">
      <c r="A23" s="58" t="s">
        <v>1756</v>
      </c>
      <c r="B23" s="58" t="s">
        <v>88</v>
      </c>
      <c r="C23" s="61" t="s">
        <v>263</v>
      </c>
      <c r="D23" s="59" t="s">
        <v>886</v>
      </c>
      <c r="E23" s="59" t="s">
        <v>887</v>
      </c>
      <c r="F23" s="60" t="s">
        <v>888</v>
      </c>
      <c r="G23" s="60" t="s">
        <v>37</v>
      </c>
      <c r="H23" s="61" t="s">
        <v>89</v>
      </c>
      <c r="I23" s="62">
        <v>1000000</v>
      </c>
      <c r="J23" s="62">
        <v>1000000</v>
      </c>
      <c r="K23" s="62">
        <v>936845</v>
      </c>
      <c r="L23" s="62" t="s">
        <v>85</v>
      </c>
      <c r="M23" s="62">
        <v>936845</v>
      </c>
      <c r="N23" s="62">
        <v>147646717.66299999</v>
      </c>
      <c r="O23" s="62" t="s">
        <v>85</v>
      </c>
      <c r="P23" s="62">
        <v>191163207.33500001</v>
      </c>
      <c r="Q23" s="62">
        <v>936845</v>
      </c>
      <c r="R23" s="62" t="s">
        <v>268</v>
      </c>
      <c r="S23" s="58" t="s">
        <v>334</v>
      </c>
      <c r="T23" s="58" t="s">
        <v>97</v>
      </c>
      <c r="U23" s="58" t="s">
        <v>111</v>
      </c>
      <c r="V23" s="58" t="s">
        <v>279</v>
      </c>
      <c r="X23" s="140"/>
    </row>
    <row r="24" spans="1:24" s="139" customFormat="1" ht="15.75" customHeight="1" x14ac:dyDescent="0.2">
      <c r="A24" s="58" t="s">
        <v>1756</v>
      </c>
      <c r="B24" s="58" t="s">
        <v>88</v>
      </c>
      <c r="C24" s="61" t="s">
        <v>262</v>
      </c>
      <c r="D24" s="59" t="s">
        <v>103</v>
      </c>
      <c r="E24" s="59" t="s">
        <v>104</v>
      </c>
      <c r="F24" s="60" t="s">
        <v>561</v>
      </c>
      <c r="G24" s="60" t="s">
        <v>951</v>
      </c>
      <c r="H24" s="61" t="s">
        <v>86</v>
      </c>
      <c r="I24" s="62">
        <v>3564000</v>
      </c>
      <c r="J24" s="62">
        <v>4732207.9503722573</v>
      </c>
      <c r="K24" s="62">
        <v>2716009.3059999999</v>
      </c>
      <c r="L24" s="62" t="s">
        <v>85</v>
      </c>
      <c r="M24" s="62">
        <v>2528191.4580000001</v>
      </c>
      <c r="N24" s="62">
        <v>428042909.17199999</v>
      </c>
      <c r="O24" s="62" t="s">
        <v>85</v>
      </c>
      <c r="P24" s="62">
        <v>515877426.82499999</v>
      </c>
      <c r="Q24" s="62">
        <v>1904074.05</v>
      </c>
      <c r="R24" s="62" t="s">
        <v>268</v>
      </c>
      <c r="S24" s="58" t="s">
        <v>334</v>
      </c>
      <c r="T24" s="58" t="s">
        <v>246</v>
      </c>
      <c r="U24" s="58" t="s">
        <v>350</v>
      </c>
      <c r="V24" s="58" t="s">
        <v>279</v>
      </c>
      <c r="X24" s="140"/>
    </row>
    <row r="25" spans="1:24" s="139" customFormat="1" ht="15.75" customHeight="1" x14ac:dyDescent="0.2">
      <c r="A25" s="58" t="s">
        <v>1756</v>
      </c>
      <c r="B25" s="58" t="s">
        <v>88</v>
      </c>
      <c r="C25" s="61" t="s">
        <v>262</v>
      </c>
      <c r="D25" s="59" t="s">
        <v>106</v>
      </c>
      <c r="E25" s="59" t="s">
        <v>107</v>
      </c>
      <c r="F25" s="60" t="s">
        <v>576</v>
      </c>
      <c r="G25" s="60" t="s">
        <v>108</v>
      </c>
      <c r="H25" s="61" t="s">
        <v>86</v>
      </c>
      <c r="I25" s="62">
        <v>2818627.63</v>
      </c>
      <c r="J25" s="62">
        <v>3742517.418581625</v>
      </c>
      <c r="K25" s="62">
        <v>478965.86099999998</v>
      </c>
      <c r="L25" s="62" t="s">
        <v>85</v>
      </c>
      <c r="M25" s="62">
        <v>445844.348</v>
      </c>
      <c r="N25" s="62">
        <v>75484991.899000004</v>
      </c>
      <c r="O25" s="62" t="s">
        <v>85</v>
      </c>
      <c r="P25" s="62">
        <v>90974532.108999997</v>
      </c>
      <c r="Q25" s="62">
        <v>335781.79</v>
      </c>
      <c r="R25" s="62" t="s">
        <v>268</v>
      </c>
      <c r="S25" s="58" t="s">
        <v>334</v>
      </c>
      <c r="T25" s="58" t="s">
        <v>246</v>
      </c>
      <c r="U25" s="58" t="s">
        <v>105</v>
      </c>
      <c r="V25" s="58" t="s">
        <v>279</v>
      </c>
      <c r="X25" s="140"/>
    </row>
    <row r="26" spans="1:24" s="139" customFormat="1" ht="15.75" customHeight="1" x14ac:dyDescent="0.2">
      <c r="A26" s="58" t="s">
        <v>1756</v>
      </c>
      <c r="B26" s="58" t="s">
        <v>88</v>
      </c>
      <c r="C26" s="61" t="s">
        <v>262</v>
      </c>
      <c r="D26" s="59" t="s">
        <v>112</v>
      </c>
      <c r="E26" s="59" t="s">
        <v>113</v>
      </c>
      <c r="F26" s="60" t="s">
        <v>562</v>
      </c>
      <c r="G26" s="60" t="s">
        <v>1049</v>
      </c>
      <c r="H26" s="61" t="s">
        <v>86</v>
      </c>
      <c r="I26" s="62">
        <v>6742997.7400000002</v>
      </c>
      <c r="J26" s="62">
        <v>8953217.5966807418</v>
      </c>
      <c r="K26" s="62">
        <v>1356446.0109999999</v>
      </c>
      <c r="L26" s="62" t="s">
        <v>85</v>
      </c>
      <c r="M26" s="62">
        <v>1262644.871</v>
      </c>
      <c r="N26" s="62">
        <v>213775812.697</v>
      </c>
      <c r="O26" s="62" t="s">
        <v>85</v>
      </c>
      <c r="P26" s="62">
        <v>257642665.743</v>
      </c>
      <c r="Q26" s="62">
        <v>950944.33</v>
      </c>
      <c r="R26" s="62" t="s">
        <v>268</v>
      </c>
      <c r="S26" s="58" t="s">
        <v>334</v>
      </c>
      <c r="T26" s="58" t="s">
        <v>90</v>
      </c>
      <c r="U26" s="58" t="s">
        <v>111</v>
      </c>
      <c r="V26" s="58" t="s">
        <v>279</v>
      </c>
      <c r="X26" s="140"/>
    </row>
    <row r="27" spans="1:24" s="139" customFormat="1" ht="15.75" customHeight="1" x14ac:dyDescent="0.2">
      <c r="A27" s="58" t="s">
        <v>1756</v>
      </c>
      <c r="B27" s="58" t="s">
        <v>88</v>
      </c>
      <c r="C27" s="61" t="s">
        <v>262</v>
      </c>
      <c r="D27" s="59" t="s">
        <v>117</v>
      </c>
      <c r="E27" s="59" t="s">
        <v>118</v>
      </c>
      <c r="F27" s="60" t="s">
        <v>577</v>
      </c>
      <c r="G27" s="60" t="s">
        <v>522</v>
      </c>
      <c r="H27" s="61" t="s">
        <v>86</v>
      </c>
      <c r="I27" s="62">
        <v>6132000</v>
      </c>
      <c r="J27" s="62">
        <v>8141947.0122566447</v>
      </c>
      <c r="K27" s="62">
        <v>2834158.7910000002</v>
      </c>
      <c r="L27" s="62" t="s">
        <v>85</v>
      </c>
      <c r="M27" s="62">
        <v>2638170.6529999999</v>
      </c>
      <c r="N27" s="62">
        <v>446663261.03299999</v>
      </c>
      <c r="O27" s="62" t="s">
        <v>85</v>
      </c>
      <c r="P27" s="62">
        <v>538318679.78900003</v>
      </c>
      <c r="Q27" s="62">
        <v>1986903.43</v>
      </c>
      <c r="R27" s="62" t="s">
        <v>268</v>
      </c>
      <c r="S27" s="58" t="s">
        <v>334</v>
      </c>
      <c r="T27" s="58" t="s">
        <v>246</v>
      </c>
      <c r="U27" s="58" t="s">
        <v>105</v>
      </c>
      <c r="V27" s="58" t="s">
        <v>279</v>
      </c>
      <c r="X27" s="140"/>
    </row>
    <row r="28" spans="1:24" s="139" customFormat="1" ht="15.75" customHeight="1" x14ac:dyDescent="0.2">
      <c r="A28" s="58" t="s">
        <v>1756</v>
      </c>
      <c r="B28" s="58" t="s">
        <v>88</v>
      </c>
      <c r="C28" s="61" t="s">
        <v>262</v>
      </c>
      <c r="D28" s="59" t="s">
        <v>121</v>
      </c>
      <c r="E28" s="59" t="s">
        <v>122</v>
      </c>
      <c r="F28" s="60" t="s">
        <v>578</v>
      </c>
      <c r="G28" s="60" t="s">
        <v>1080</v>
      </c>
      <c r="H28" s="61" t="s">
        <v>86</v>
      </c>
      <c r="I28" s="62">
        <v>12776000</v>
      </c>
      <c r="J28" s="62">
        <v>16963717.388876531</v>
      </c>
      <c r="K28" s="62">
        <v>17435846.725000001</v>
      </c>
      <c r="L28" s="62" t="s">
        <v>85</v>
      </c>
      <c r="M28" s="62">
        <v>16230120.66</v>
      </c>
      <c r="N28" s="62">
        <v>2747888432.5549998</v>
      </c>
      <c r="O28" s="62" t="s">
        <v>85</v>
      </c>
      <c r="P28" s="62">
        <v>3311755862.3470001</v>
      </c>
      <c r="Q28" s="62">
        <v>12223501.300000001</v>
      </c>
      <c r="R28" s="62" t="s">
        <v>268</v>
      </c>
      <c r="S28" s="58" t="s">
        <v>334</v>
      </c>
      <c r="T28" s="58" t="s">
        <v>246</v>
      </c>
      <c r="U28" s="58" t="s">
        <v>105</v>
      </c>
      <c r="V28" s="58" t="s">
        <v>279</v>
      </c>
      <c r="X28" s="140"/>
    </row>
    <row r="29" spans="1:24" s="139" customFormat="1" ht="15.75" customHeight="1" x14ac:dyDescent="0.2">
      <c r="A29" s="58" t="s">
        <v>1756</v>
      </c>
      <c r="B29" s="58" t="s">
        <v>88</v>
      </c>
      <c r="C29" s="61" t="s">
        <v>262</v>
      </c>
      <c r="D29" s="59" t="s">
        <v>7</v>
      </c>
      <c r="E29" s="59" t="s">
        <v>8</v>
      </c>
      <c r="F29" s="60" t="s">
        <v>586</v>
      </c>
      <c r="G29" s="60" t="s">
        <v>1080</v>
      </c>
      <c r="H29" s="61" t="s">
        <v>89</v>
      </c>
      <c r="I29" s="62">
        <v>172300000</v>
      </c>
      <c r="J29" s="62">
        <v>172300000</v>
      </c>
      <c r="K29" s="62">
        <v>9373795.0700000003</v>
      </c>
      <c r="L29" s="62" t="s">
        <v>85</v>
      </c>
      <c r="M29" s="62">
        <v>9373795.0700000003</v>
      </c>
      <c r="N29" s="62">
        <v>1477309559.352</v>
      </c>
      <c r="O29" s="62" t="s">
        <v>85</v>
      </c>
      <c r="P29" s="62">
        <v>1912722734.803</v>
      </c>
      <c r="Q29" s="62">
        <v>9373795.0700000003</v>
      </c>
      <c r="R29" s="62" t="s">
        <v>268</v>
      </c>
      <c r="S29" s="58" t="s">
        <v>334</v>
      </c>
      <c r="T29" s="58" t="s">
        <v>246</v>
      </c>
      <c r="U29" s="58" t="s">
        <v>105</v>
      </c>
      <c r="V29" s="58" t="s">
        <v>279</v>
      </c>
      <c r="X29" s="140"/>
    </row>
    <row r="30" spans="1:24" s="139" customFormat="1" ht="15.75" customHeight="1" x14ac:dyDescent="0.2">
      <c r="A30" s="58" t="s">
        <v>1756</v>
      </c>
      <c r="B30" s="58" t="s">
        <v>88</v>
      </c>
      <c r="C30" s="61" t="s">
        <v>262</v>
      </c>
      <c r="D30" s="59" t="s">
        <v>38</v>
      </c>
      <c r="E30" s="59" t="s">
        <v>39</v>
      </c>
      <c r="F30" s="60" t="s">
        <v>579</v>
      </c>
      <c r="G30" s="60" t="s">
        <v>869</v>
      </c>
      <c r="H30" s="61" t="s">
        <v>89</v>
      </c>
      <c r="I30" s="62">
        <v>243240000</v>
      </c>
      <c r="J30" s="62">
        <v>243240000</v>
      </c>
      <c r="K30" s="62">
        <v>52531579.859999999</v>
      </c>
      <c r="L30" s="62" t="s">
        <v>85</v>
      </c>
      <c r="M30" s="62">
        <v>52531579.859999999</v>
      </c>
      <c r="N30" s="62">
        <v>8278973939.1040001</v>
      </c>
      <c r="O30" s="62" t="s">
        <v>85</v>
      </c>
      <c r="P30" s="62">
        <v>10719068034.129999</v>
      </c>
      <c r="Q30" s="62">
        <v>52531579.859999999</v>
      </c>
      <c r="R30" s="62" t="s">
        <v>268</v>
      </c>
      <c r="S30" s="58" t="s">
        <v>334</v>
      </c>
      <c r="T30" s="58" t="s">
        <v>246</v>
      </c>
      <c r="U30" s="58" t="s">
        <v>40</v>
      </c>
      <c r="V30" s="58" t="s">
        <v>279</v>
      </c>
      <c r="X30" s="140"/>
    </row>
    <row r="31" spans="1:24" s="139" customFormat="1" ht="15.75" customHeight="1" x14ac:dyDescent="0.2">
      <c r="A31" s="58" t="s">
        <v>1756</v>
      </c>
      <c r="B31" s="58" t="s">
        <v>88</v>
      </c>
      <c r="C31" s="61" t="s">
        <v>262</v>
      </c>
      <c r="D31" s="59" t="s">
        <v>434</v>
      </c>
      <c r="E31" s="59" t="s">
        <v>435</v>
      </c>
      <c r="F31" s="60" t="s">
        <v>587</v>
      </c>
      <c r="G31" s="60" t="s">
        <v>394</v>
      </c>
      <c r="H31" s="61" t="s">
        <v>89</v>
      </c>
      <c r="I31" s="62">
        <v>245000000</v>
      </c>
      <c r="J31" s="62">
        <v>245000000</v>
      </c>
      <c r="K31" s="62">
        <v>20979075.039999999</v>
      </c>
      <c r="L31" s="62" t="s">
        <v>85</v>
      </c>
      <c r="M31" s="62">
        <v>20979075.039999999</v>
      </c>
      <c r="N31" s="62">
        <v>3306301009.5180001</v>
      </c>
      <c r="O31" s="62" t="s">
        <v>85</v>
      </c>
      <c r="P31" s="62">
        <v>4280779927.9250002</v>
      </c>
      <c r="Q31" s="62">
        <v>20979075.039999999</v>
      </c>
      <c r="R31" s="62" t="s">
        <v>268</v>
      </c>
      <c r="S31" s="58" t="s">
        <v>334</v>
      </c>
      <c r="T31" s="58" t="s">
        <v>246</v>
      </c>
      <c r="U31" s="58" t="s">
        <v>109</v>
      </c>
      <c r="V31" s="58" t="s">
        <v>279</v>
      </c>
      <c r="X31" s="140"/>
    </row>
    <row r="32" spans="1:24" s="139" customFormat="1" ht="15.75" customHeight="1" x14ac:dyDescent="0.2">
      <c r="A32" s="58" t="s">
        <v>1756</v>
      </c>
      <c r="B32" s="58" t="s">
        <v>88</v>
      </c>
      <c r="C32" s="61" t="s">
        <v>262</v>
      </c>
      <c r="D32" s="59" t="s">
        <v>351</v>
      </c>
      <c r="E32" s="59" t="s">
        <v>352</v>
      </c>
      <c r="F32" s="60" t="s">
        <v>580</v>
      </c>
      <c r="G32" s="60" t="s">
        <v>1142</v>
      </c>
      <c r="H32" s="61" t="s">
        <v>89</v>
      </c>
      <c r="I32" s="62">
        <v>25100000</v>
      </c>
      <c r="J32" s="62">
        <v>25100000</v>
      </c>
      <c r="K32" s="62">
        <v>11974284.41</v>
      </c>
      <c r="L32" s="62" t="s">
        <v>85</v>
      </c>
      <c r="M32" s="62">
        <v>11974284.41</v>
      </c>
      <c r="N32" s="62">
        <v>1887146528.5079999</v>
      </c>
      <c r="O32" s="62" t="s">
        <v>85</v>
      </c>
      <c r="P32" s="62">
        <v>2443352543.23</v>
      </c>
      <c r="Q32" s="62">
        <v>11974284.41</v>
      </c>
      <c r="R32" s="62" t="s">
        <v>268</v>
      </c>
      <c r="S32" s="58" t="s">
        <v>334</v>
      </c>
      <c r="T32" s="58" t="s">
        <v>95</v>
      </c>
      <c r="U32" s="58" t="s">
        <v>120</v>
      </c>
      <c r="V32" s="58" t="s">
        <v>279</v>
      </c>
      <c r="X32" s="140"/>
    </row>
    <row r="33" spans="1:24" s="139" customFormat="1" ht="15.75" customHeight="1" x14ac:dyDescent="0.2">
      <c r="A33" s="58" t="s">
        <v>1756</v>
      </c>
      <c r="B33" s="58" t="s">
        <v>88</v>
      </c>
      <c r="C33" s="61" t="s">
        <v>262</v>
      </c>
      <c r="D33" s="59" t="s">
        <v>353</v>
      </c>
      <c r="E33" s="59" t="s">
        <v>354</v>
      </c>
      <c r="F33" s="60" t="s">
        <v>580</v>
      </c>
      <c r="G33" s="60" t="s">
        <v>1142</v>
      </c>
      <c r="H33" s="61" t="s">
        <v>86</v>
      </c>
      <c r="I33" s="62">
        <v>48350000</v>
      </c>
      <c r="J33" s="62">
        <v>64198163.41203665</v>
      </c>
      <c r="K33" s="62">
        <v>49674558.839000002</v>
      </c>
      <c r="L33" s="62" t="s">
        <v>85</v>
      </c>
      <c r="M33" s="62">
        <v>46239456.931999996</v>
      </c>
      <c r="N33" s="62">
        <v>7828707591.9519997</v>
      </c>
      <c r="O33" s="62" t="s">
        <v>85</v>
      </c>
      <c r="P33" s="62">
        <v>9435160450.8700008</v>
      </c>
      <c r="Q33" s="62">
        <v>34824637.090000004</v>
      </c>
      <c r="R33" s="62" t="s">
        <v>268</v>
      </c>
      <c r="S33" s="58" t="s">
        <v>334</v>
      </c>
      <c r="T33" s="58" t="s">
        <v>95</v>
      </c>
      <c r="U33" s="58" t="s">
        <v>120</v>
      </c>
      <c r="V33" s="58" t="s">
        <v>279</v>
      </c>
      <c r="X33" s="140"/>
    </row>
    <row r="34" spans="1:24" s="139" customFormat="1" ht="15.75" customHeight="1" x14ac:dyDescent="0.2">
      <c r="A34" s="58" t="s">
        <v>1756</v>
      </c>
      <c r="B34" s="58" t="s">
        <v>88</v>
      </c>
      <c r="C34" s="61" t="s">
        <v>262</v>
      </c>
      <c r="D34" s="59" t="s">
        <v>436</v>
      </c>
      <c r="E34" s="59" t="s">
        <v>437</v>
      </c>
      <c r="F34" s="60" t="s">
        <v>581</v>
      </c>
      <c r="G34" s="60" t="s">
        <v>670</v>
      </c>
      <c r="H34" s="61" t="s">
        <v>86</v>
      </c>
      <c r="I34" s="62">
        <v>283776000</v>
      </c>
      <c r="J34" s="62">
        <v>376792099.69832706</v>
      </c>
      <c r="K34" s="62">
        <v>8592255.875</v>
      </c>
      <c r="L34" s="62">
        <v>4627190.13</v>
      </c>
      <c r="M34" s="62">
        <v>3404621.6779999998</v>
      </c>
      <c r="N34" s="62">
        <v>1354139027.4749999</v>
      </c>
      <c r="O34" s="62">
        <v>948886773</v>
      </c>
      <c r="P34" s="62">
        <v>694712999.24199998</v>
      </c>
      <c r="Q34" s="62">
        <v>2564145.91</v>
      </c>
      <c r="R34" s="62" t="s">
        <v>268</v>
      </c>
      <c r="S34" s="58" t="s">
        <v>334</v>
      </c>
      <c r="T34" s="58" t="s">
        <v>94</v>
      </c>
      <c r="U34" s="58" t="s">
        <v>385</v>
      </c>
      <c r="V34" s="58" t="s">
        <v>279</v>
      </c>
      <c r="X34" s="140"/>
    </row>
    <row r="35" spans="1:24" s="139" customFormat="1" ht="15.75" customHeight="1" x14ac:dyDescent="0.2">
      <c r="A35" s="58" t="s">
        <v>1756</v>
      </c>
      <c r="B35" s="58" t="s">
        <v>88</v>
      </c>
      <c r="C35" s="61" t="s">
        <v>262</v>
      </c>
      <c r="D35" s="59" t="s">
        <v>654</v>
      </c>
      <c r="E35" s="59" t="s">
        <v>655</v>
      </c>
      <c r="F35" s="60" t="s">
        <v>44</v>
      </c>
      <c r="G35" s="60" t="s">
        <v>1757</v>
      </c>
      <c r="H35" s="61" t="s">
        <v>89</v>
      </c>
      <c r="I35" s="62">
        <v>658000000</v>
      </c>
      <c r="J35" s="62">
        <v>658000000</v>
      </c>
      <c r="K35" s="62">
        <v>351619724.49000001</v>
      </c>
      <c r="L35" s="62">
        <v>92296883.769999996</v>
      </c>
      <c r="M35" s="62">
        <v>259322840.72</v>
      </c>
      <c r="N35" s="62">
        <v>55415248185.68</v>
      </c>
      <c r="O35" s="62">
        <v>16184648145.782</v>
      </c>
      <c r="P35" s="62">
        <v>52914821520.496002</v>
      </c>
      <c r="Q35" s="62">
        <v>259322840.72</v>
      </c>
      <c r="R35" s="62" t="s">
        <v>268</v>
      </c>
      <c r="S35" s="58" t="s">
        <v>334</v>
      </c>
      <c r="T35" s="58" t="s">
        <v>246</v>
      </c>
      <c r="U35" s="58" t="s">
        <v>109</v>
      </c>
      <c r="V35" s="58" t="s">
        <v>279</v>
      </c>
      <c r="X35" s="140"/>
    </row>
    <row r="36" spans="1:24" s="139" customFormat="1" ht="15.75" customHeight="1" x14ac:dyDescent="0.2">
      <c r="A36" s="58" t="s">
        <v>1756</v>
      </c>
      <c r="B36" s="58" t="s">
        <v>88</v>
      </c>
      <c r="C36" s="61" t="s">
        <v>262</v>
      </c>
      <c r="D36" s="59" t="s">
        <v>656</v>
      </c>
      <c r="E36" s="59" t="s">
        <v>657</v>
      </c>
      <c r="F36" s="60" t="s">
        <v>44</v>
      </c>
      <c r="G36" s="60" t="s">
        <v>1422</v>
      </c>
      <c r="H36" s="61" t="s">
        <v>89</v>
      </c>
      <c r="I36" s="62">
        <v>30000000</v>
      </c>
      <c r="J36" s="62">
        <v>30000000</v>
      </c>
      <c r="K36" s="62">
        <v>29709420.190000001</v>
      </c>
      <c r="L36" s="62">
        <v>6205.48</v>
      </c>
      <c r="M36" s="62">
        <v>29703214.710000001</v>
      </c>
      <c r="N36" s="62">
        <v>4682202898.7980003</v>
      </c>
      <c r="O36" s="62">
        <v>1082806.1569999999</v>
      </c>
      <c r="P36" s="62">
        <v>6060940488.6999998</v>
      </c>
      <c r="Q36" s="62">
        <v>29703214.710000001</v>
      </c>
      <c r="R36" s="62" t="s">
        <v>268</v>
      </c>
      <c r="S36" s="58" t="s">
        <v>334</v>
      </c>
      <c r="T36" s="58" t="s">
        <v>246</v>
      </c>
      <c r="U36" s="58" t="s">
        <v>109</v>
      </c>
      <c r="V36" s="58" t="s">
        <v>279</v>
      </c>
      <c r="X36" s="140"/>
    </row>
    <row r="37" spans="1:24" s="139" customFormat="1" ht="15.75" customHeight="1" x14ac:dyDescent="0.2">
      <c r="A37" s="58" t="s">
        <v>1756</v>
      </c>
      <c r="B37" s="58" t="s">
        <v>88</v>
      </c>
      <c r="C37" s="61" t="s">
        <v>262</v>
      </c>
      <c r="D37" s="59" t="s">
        <v>652</v>
      </c>
      <c r="E37" s="59" t="s">
        <v>653</v>
      </c>
      <c r="F37" s="60" t="s">
        <v>44</v>
      </c>
      <c r="G37" s="60" t="s">
        <v>670</v>
      </c>
      <c r="H37" s="61" t="s">
        <v>86</v>
      </c>
      <c r="I37" s="62">
        <v>19380000</v>
      </c>
      <c r="J37" s="62">
        <v>25732376.56515554</v>
      </c>
      <c r="K37" s="62">
        <v>18782179.289999999</v>
      </c>
      <c r="L37" s="62">
        <v>4587482.682</v>
      </c>
      <c r="M37" s="62">
        <v>13150783.653999999</v>
      </c>
      <c r="N37" s="62">
        <v>2960070366.7210002</v>
      </c>
      <c r="O37" s="62">
        <v>807512479.67700005</v>
      </c>
      <c r="P37" s="62">
        <v>2683417195.191</v>
      </c>
      <c r="Q37" s="62">
        <v>9904339.25</v>
      </c>
      <c r="R37" s="62" t="s">
        <v>268</v>
      </c>
      <c r="S37" s="58" t="s">
        <v>334</v>
      </c>
      <c r="T37" s="58" t="s">
        <v>246</v>
      </c>
      <c r="U37" s="58" t="s">
        <v>109</v>
      </c>
      <c r="V37" s="58" t="s">
        <v>279</v>
      </c>
      <c r="X37" s="140"/>
    </row>
    <row r="38" spans="1:24" s="139" customFormat="1" ht="15.75" customHeight="1" x14ac:dyDescent="0.2">
      <c r="A38" s="58" t="s">
        <v>1756</v>
      </c>
      <c r="B38" s="58" t="s">
        <v>88</v>
      </c>
      <c r="C38" s="61" t="s">
        <v>262</v>
      </c>
      <c r="D38" s="59" t="s">
        <v>616</v>
      </c>
      <c r="E38" s="59" t="s">
        <v>617</v>
      </c>
      <c r="F38" s="60" t="s">
        <v>51</v>
      </c>
      <c r="G38" s="60" t="s">
        <v>1080</v>
      </c>
      <c r="H38" s="61" t="s">
        <v>89</v>
      </c>
      <c r="I38" s="62">
        <v>167200000</v>
      </c>
      <c r="J38" s="62">
        <v>167200000</v>
      </c>
      <c r="K38" s="62">
        <v>34393515.469999999</v>
      </c>
      <c r="L38" s="62" t="s">
        <v>85</v>
      </c>
      <c r="M38" s="62">
        <v>34393515.469999999</v>
      </c>
      <c r="N38" s="62">
        <v>5420416043.2480001</v>
      </c>
      <c r="O38" s="62" t="s">
        <v>85</v>
      </c>
      <c r="P38" s="62">
        <v>7017996284.1090002</v>
      </c>
      <c r="Q38" s="62">
        <v>34393515.469999999</v>
      </c>
      <c r="R38" s="62" t="s">
        <v>268</v>
      </c>
      <c r="S38" s="58" t="s">
        <v>334</v>
      </c>
      <c r="T38" s="58" t="s">
        <v>246</v>
      </c>
      <c r="U38" s="58" t="s">
        <v>109</v>
      </c>
      <c r="V38" s="58" t="s">
        <v>279</v>
      </c>
      <c r="X38" s="140"/>
    </row>
    <row r="39" spans="1:24" s="139" customFormat="1" ht="15.75" customHeight="1" x14ac:dyDescent="0.2">
      <c r="A39" s="58" t="s">
        <v>1756</v>
      </c>
      <c r="B39" s="58" t="s">
        <v>88</v>
      </c>
      <c r="C39" s="61" t="s">
        <v>262</v>
      </c>
      <c r="D39" s="59" t="s">
        <v>770</v>
      </c>
      <c r="E39" s="59" t="s">
        <v>771</v>
      </c>
      <c r="F39" s="60" t="s">
        <v>772</v>
      </c>
      <c r="G39" s="60" t="s">
        <v>748</v>
      </c>
      <c r="H39" s="61" t="s">
        <v>89</v>
      </c>
      <c r="I39" s="62">
        <v>122600000</v>
      </c>
      <c r="J39" s="62">
        <v>122600000</v>
      </c>
      <c r="K39" s="62">
        <v>31728179.609999999</v>
      </c>
      <c r="L39" s="62" t="s">
        <v>85</v>
      </c>
      <c r="M39" s="62">
        <v>31728179.609999999</v>
      </c>
      <c r="N39" s="62">
        <v>5000359266.302</v>
      </c>
      <c r="O39" s="62" t="s">
        <v>85</v>
      </c>
      <c r="P39" s="62">
        <v>6474134544.3079996</v>
      </c>
      <c r="Q39" s="62">
        <v>31728179.609999999</v>
      </c>
      <c r="R39" s="62" t="s">
        <v>268</v>
      </c>
      <c r="S39" s="58" t="s">
        <v>334</v>
      </c>
      <c r="T39" s="58" t="s">
        <v>280</v>
      </c>
      <c r="U39" s="58" t="s">
        <v>98</v>
      </c>
      <c r="V39" s="58" t="s">
        <v>279</v>
      </c>
      <c r="X39" s="140"/>
    </row>
    <row r="40" spans="1:24" s="139" customFormat="1" ht="15.75" customHeight="1" x14ac:dyDescent="0.2">
      <c r="A40" s="58" t="s">
        <v>1756</v>
      </c>
      <c r="B40" s="58" t="s">
        <v>88</v>
      </c>
      <c r="C40" s="61" t="s">
        <v>262</v>
      </c>
      <c r="D40" s="59" t="s">
        <v>643</v>
      </c>
      <c r="E40" s="59" t="s">
        <v>644</v>
      </c>
      <c r="F40" s="60" t="s">
        <v>641</v>
      </c>
      <c r="G40" s="60" t="s">
        <v>1757</v>
      </c>
      <c r="H40" s="61" t="s">
        <v>89</v>
      </c>
      <c r="I40" s="62">
        <v>50000000</v>
      </c>
      <c r="J40" s="62">
        <v>50000000</v>
      </c>
      <c r="K40" s="62">
        <v>17367760.149999999</v>
      </c>
      <c r="L40" s="62">
        <v>2702049.11</v>
      </c>
      <c r="M40" s="62">
        <v>14665711.039999999</v>
      </c>
      <c r="N40" s="62">
        <v>2737157992.3099999</v>
      </c>
      <c r="O40" s="62">
        <v>496052429.26899999</v>
      </c>
      <c r="P40" s="62">
        <v>2992538104.2340002</v>
      </c>
      <c r="Q40" s="62">
        <v>14665711.039999999</v>
      </c>
      <c r="R40" s="62" t="s">
        <v>268</v>
      </c>
      <c r="S40" s="58" t="s">
        <v>334</v>
      </c>
      <c r="T40" s="58" t="s">
        <v>90</v>
      </c>
      <c r="U40" s="58" t="s">
        <v>111</v>
      </c>
      <c r="V40" s="58" t="s">
        <v>279</v>
      </c>
      <c r="X40" s="140"/>
    </row>
    <row r="41" spans="1:24" s="139" customFormat="1" ht="15.75" customHeight="1" x14ac:dyDescent="0.2">
      <c r="A41" s="58" t="s">
        <v>1756</v>
      </c>
      <c r="B41" s="58" t="s">
        <v>88</v>
      </c>
      <c r="C41" s="61" t="s">
        <v>262</v>
      </c>
      <c r="D41" s="59" t="s">
        <v>639</v>
      </c>
      <c r="E41" s="59" t="s">
        <v>640</v>
      </c>
      <c r="F41" s="60" t="s">
        <v>641</v>
      </c>
      <c r="G41" s="60" t="s">
        <v>1122</v>
      </c>
      <c r="H41" s="61" t="s">
        <v>86</v>
      </c>
      <c r="I41" s="62">
        <v>64982000</v>
      </c>
      <c r="J41" s="62">
        <v>86281800.513773859</v>
      </c>
      <c r="K41" s="62">
        <v>24074633.247000001</v>
      </c>
      <c r="L41" s="62">
        <v>8681381.4120000005</v>
      </c>
      <c r="M41" s="62">
        <v>14115024.370999999</v>
      </c>
      <c r="N41" s="62">
        <v>3794160803.4130001</v>
      </c>
      <c r="O41" s="62">
        <v>1564692480.8729999</v>
      </c>
      <c r="P41" s="62">
        <v>2880170498.2329998</v>
      </c>
      <c r="Q41" s="62">
        <v>10630544.427999999</v>
      </c>
      <c r="R41" s="62" t="s">
        <v>268</v>
      </c>
      <c r="S41" s="58" t="s">
        <v>334</v>
      </c>
      <c r="T41" s="58" t="s">
        <v>90</v>
      </c>
      <c r="U41" s="58" t="s">
        <v>111</v>
      </c>
      <c r="V41" s="58" t="s">
        <v>279</v>
      </c>
      <c r="X41" s="140"/>
    </row>
    <row r="42" spans="1:24" s="139" customFormat="1" ht="15.75" customHeight="1" x14ac:dyDescent="0.2">
      <c r="A42" s="58" t="s">
        <v>1756</v>
      </c>
      <c r="B42" s="58" t="s">
        <v>88</v>
      </c>
      <c r="C42" s="61" t="s">
        <v>262</v>
      </c>
      <c r="D42" s="59" t="s">
        <v>715</v>
      </c>
      <c r="E42" s="59" t="s">
        <v>716</v>
      </c>
      <c r="F42" s="60" t="s">
        <v>711</v>
      </c>
      <c r="G42" s="60" t="s">
        <v>206</v>
      </c>
      <c r="H42" s="61" t="s">
        <v>89</v>
      </c>
      <c r="I42" s="62">
        <v>87800000</v>
      </c>
      <c r="J42" s="62">
        <v>87800000</v>
      </c>
      <c r="K42" s="62">
        <v>36805693.729999997</v>
      </c>
      <c r="L42" s="62" t="s">
        <v>85</v>
      </c>
      <c r="M42" s="62">
        <v>36805693.729999997</v>
      </c>
      <c r="N42" s="62">
        <v>5800575197.118</v>
      </c>
      <c r="O42" s="62" t="s">
        <v>85</v>
      </c>
      <c r="P42" s="62">
        <v>7510201219.6599998</v>
      </c>
      <c r="Q42" s="62">
        <v>36805693.729999997</v>
      </c>
      <c r="R42" s="62" t="s">
        <v>268</v>
      </c>
      <c r="S42" s="58" t="s">
        <v>334</v>
      </c>
      <c r="T42" s="58" t="s">
        <v>280</v>
      </c>
      <c r="U42" s="58" t="s">
        <v>98</v>
      </c>
      <c r="V42" s="58" t="s">
        <v>279</v>
      </c>
      <c r="X42" s="140"/>
    </row>
    <row r="43" spans="1:24" s="139" customFormat="1" ht="15.75" customHeight="1" x14ac:dyDescent="0.2">
      <c r="A43" s="58" t="s">
        <v>1756</v>
      </c>
      <c r="B43" s="58" t="s">
        <v>88</v>
      </c>
      <c r="C43" s="61" t="s">
        <v>262</v>
      </c>
      <c r="D43" s="59" t="s">
        <v>658</v>
      </c>
      <c r="E43" s="59" t="s">
        <v>659</v>
      </c>
      <c r="F43" s="60" t="s">
        <v>660</v>
      </c>
      <c r="G43" s="60" t="s">
        <v>869</v>
      </c>
      <c r="H43" s="61" t="s">
        <v>89</v>
      </c>
      <c r="I43" s="62">
        <v>248000000</v>
      </c>
      <c r="J43" s="62">
        <v>248000000</v>
      </c>
      <c r="K43" s="62">
        <v>196713025.41999999</v>
      </c>
      <c r="L43" s="62" t="s">
        <v>85</v>
      </c>
      <c r="M43" s="62">
        <v>196713025.41999999</v>
      </c>
      <c r="N43" s="62">
        <v>31001961396.837002</v>
      </c>
      <c r="O43" s="62" t="s">
        <v>85</v>
      </c>
      <c r="P43" s="62">
        <v>40139289705.279999</v>
      </c>
      <c r="Q43" s="62">
        <v>196713025.41999999</v>
      </c>
      <c r="R43" s="62" t="s">
        <v>268</v>
      </c>
      <c r="S43" s="58" t="s">
        <v>334</v>
      </c>
      <c r="T43" s="58" t="s">
        <v>246</v>
      </c>
      <c r="U43" s="58" t="s">
        <v>109</v>
      </c>
      <c r="V43" s="58" t="s">
        <v>279</v>
      </c>
      <c r="X43" s="140"/>
    </row>
    <row r="44" spans="1:24" s="139" customFormat="1" ht="15.75" customHeight="1" x14ac:dyDescent="0.2">
      <c r="A44" s="58" t="s">
        <v>1756</v>
      </c>
      <c r="B44" s="58" t="s">
        <v>88</v>
      </c>
      <c r="C44" s="61" t="s">
        <v>262</v>
      </c>
      <c r="D44" s="59" t="s">
        <v>675</v>
      </c>
      <c r="E44" s="59" t="s">
        <v>676</v>
      </c>
      <c r="F44" s="60" t="s">
        <v>677</v>
      </c>
      <c r="G44" s="60" t="s">
        <v>384</v>
      </c>
      <c r="H44" s="61" t="s">
        <v>86</v>
      </c>
      <c r="I44" s="62">
        <v>13459000</v>
      </c>
      <c r="J44" s="62">
        <v>17870591.134697028</v>
      </c>
      <c r="K44" s="62">
        <v>19198186.780999999</v>
      </c>
      <c r="L44" s="62" t="s">
        <v>85</v>
      </c>
      <c r="M44" s="62">
        <v>17870591.135000002</v>
      </c>
      <c r="N44" s="62">
        <v>3025633123.119</v>
      </c>
      <c r="O44" s="62" t="s">
        <v>85</v>
      </c>
      <c r="P44" s="62">
        <v>3646493836.5349998</v>
      </c>
      <c r="Q44" s="62">
        <v>13459000</v>
      </c>
      <c r="R44" s="62" t="s">
        <v>1192</v>
      </c>
      <c r="S44" s="58" t="s">
        <v>102</v>
      </c>
      <c r="T44" s="58" t="s">
        <v>97</v>
      </c>
      <c r="U44" s="58" t="s">
        <v>93</v>
      </c>
      <c r="V44" s="58" t="s">
        <v>279</v>
      </c>
      <c r="X44" s="140"/>
    </row>
    <row r="45" spans="1:24" s="139" customFormat="1" ht="15.75" customHeight="1" x14ac:dyDescent="0.2">
      <c r="A45" s="58" t="s">
        <v>1756</v>
      </c>
      <c r="B45" s="58" t="s">
        <v>88</v>
      </c>
      <c r="C45" s="61" t="s">
        <v>262</v>
      </c>
      <c r="D45" s="59" t="s">
        <v>690</v>
      </c>
      <c r="E45" s="59" t="s">
        <v>691</v>
      </c>
      <c r="F45" s="60" t="s">
        <v>692</v>
      </c>
      <c r="G45" s="60" t="s">
        <v>670</v>
      </c>
      <c r="H45" s="61" t="s">
        <v>86</v>
      </c>
      <c r="I45" s="62">
        <v>26361000</v>
      </c>
      <c r="J45" s="62">
        <v>35001608.804647326</v>
      </c>
      <c r="K45" s="62">
        <v>19384581.511999998</v>
      </c>
      <c r="L45" s="62">
        <v>6618727.3700000001</v>
      </c>
      <c r="M45" s="62">
        <v>11634877.408</v>
      </c>
      <c r="N45" s="62">
        <v>3055008922.0500002</v>
      </c>
      <c r="O45" s="62">
        <v>1267077239.3599999</v>
      </c>
      <c r="P45" s="62">
        <v>2374096549.9289999</v>
      </c>
      <c r="Q45" s="62">
        <v>8762654.4560000002</v>
      </c>
      <c r="R45" s="62" t="s">
        <v>268</v>
      </c>
      <c r="S45" s="58" t="s">
        <v>334</v>
      </c>
      <c r="T45" s="58" t="s">
        <v>95</v>
      </c>
      <c r="U45" s="58" t="s">
        <v>50</v>
      </c>
      <c r="V45" s="58" t="s">
        <v>279</v>
      </c>
      <c r="X45" s="140"/>
    </row>
    <row r="46" spans="1:24" s="139" customFormat="1" ht="15.75" customHeight="1" x14ac:dyDescent="0.2">
      <c r="A46" s="58" t="s">
        <v>1756</v>
      </c>
      <c r="B46" s="58" t="s">
        <v>88</v>
      </c>
      <c r="C46" s="61" t="s">
        <v>262</v>
      </c>
      <c r="D46" s="59" t="s">
        <v>718</v>
      </c>
      <c r="E46" s="59" t="s">
        <v>719</v>
      </c>
      <c r="F46" s="60" t="s">
        <v>720</v>
      </c>
      <c r="G46" s="60" t="s">
        <v>717</v>
      </c>
      <c r="H46" s="61" t="s">
        <v>89</v>
      </c>
      <c r="I46" s="62">
        <v>218040000</v>
      </c>
      <c r="J46" s="62">
        <v>218040000</v>
      </c>
      <c r="K46" s="62">
        <v>45130209.82</v>
      </c>
      <c r="L46" s="62" t="s">
        <v>85</v>
      </c>
      <c r="M46" s="62">
        <v>45130209.82</v>
      </c>
      <c r="N46" s="62">
        <v>7112518450.0799999</v>
      </c>
      <c r="O46" s="62" t="s">
        <v>85</v>
      </c>
      <c r="P46" s="62">
        <v>9208818595.2980003</v>
      </c>
      <c r="Q46" s="62">
        <v>45130209.82</v>
      </c>
      <c r="R46" s="62" t="s">
        <v>268</v>
      </c>
      <c r="S46" s="58" t="s">
        <v>334</v>
      </c>
      <c r="T46" s="58" t="s">
        <v>9</v>
      </c>
      <c r="U46" s="58" t="s">
        <v>111</v>
      </c>
      <c r="V46" s="58" t="s">
        <v>279</v>
      </c>
      <c r="X46" s="140"/>
    </row>
    <row r="47" spans="1:24" s="139" customFormat="1" ht="15.75" customHeight="1" x14ac:dyDescent="0.2">
      <c r="A47" s="58" t="s">
        <v>1756</v>
      </c>
      <c r="B47" s="58" t="s">
        <v>88</v>
      </c>
      <c r="C47" s="61" t="s">
        <v>262</v>
      </c>
      <c r="D47" s="59" t="s">
        <v>883</v>
      </c>
      <c r="E47" s="59" t="s">
        <v>884</v>
      </c>
      <c r="F47" s="60" t="s">
        <v>885</v>
      </c>
      <c r="G47" s="60" t="s">
        <v>670</v>
      </c>
      <c r="H47" s="61" t="s">
        <v>89</v>
      </c>
      <c r="I47" s="62">
        <v>197850000</v>
      </c>
      <c r="J47" s="62">
        <v>197850000</v>
      </c>
      <c r="K47" s="62">
        <v>61060393.07</v>
      </c>
      <c r="L47" s="62">
        <v>1114314.31</v>
      </c>
      <c r="M47" s="62">
        <v>59946078.759999998</v>
      </c>
      <c r="N47" s="62">
        <v>9623114406.3290005</v>
      </c>
      <c r="O47" s="62">
        <v>198757334.42500001</v>
      </c>
      <c r="P47" s="62">
        <v>12231996416.636</v>
      </c>
      <c r="Q47" s="62">
        <v>59946078.759999998</v>
      </c>
      <c r="R47" s="62" t="s">
        <v>268</v>
      </c>
      <c r="S47" s="58" t="s">
        <v>334</v>
      </c>
      <c r="T47" s="58" t="s">
        <v>280</v>
      </c>
      <c r="U47" s="58" t="s">
        <v>120</v>
      </c>
      <c r="V47" s="58" t="s">
        <v>279</v>
      </c>
      <c r="X47" s="140"/>
    </row>
    <row r="48" spans="1:24" s="139" customFormat="1" ht="15.75" customHeight="1" x14ac:dyDescent="0.2">
      <c r="A48" s="58" t="s">
        <v>1756</v>
      </c>
      <c r="B48" s="58" t="s">
        <v>88</v>
      </c>
      <c r="C48" s="61" t="s">
        <v>262</v>
      </c>
      <c r="D48" s="59" t="s">
        <v>773</v>
      </c>
      <c r="E48" s="59" t="s">
        <v>774</v>
      </c>
      <c r="F48" s="60" t="s">
        <v>1119</v>
      </c>
      <c r="G48" s="60" t="s">
        <v>995</v>
      </c>
      <c r="H48" s="61" t="s">
        <v>89</v>
      </c>
      <c r="I48" s="62">
        <v>380000000</v>
      </c>
      <c r="J48" s="62">
        <v>380000000</v>
      </c>
      <c r="K48" s="62">
        <v>377499429.20999998</v>
      </c>
      <c r="L48" s="62">
        <v>583016.34</v>
      </c>
      <c r="M48" s="62">
        <v>376916412.87</v>
      </c>
      <c r="N48" s="62">
        <v>59493888148.528999</v>
      </c>
      <c r="O48" s="62">
        <v>102828325.073</v>
      </c>
      <c r="P48" s="62">
        <v>76909788045.613998</v>
      </c>
      <c r="Q48" s="62">
        <v>376916412.87</v>
      </c>
      <c r="R48" s="62" t="s">
        <v>268</v>
      </c>
      <c r="S48" s="58" t="s">
        <v>334</v>
      </c>
      <c r="T48" s="58" t="s">
        <v>246</v>
      </c>
      <c r="U48" s="58" t="s">
        <v>109</v>
      </c>
      <c r="V48" s="58" t="s">
        <v>279</v>
      </c>
      <c r="X48" s="140"/>
    </row>
    <row r="49" spans="1:24" s="139" customFormat="1" ht="15.75" customHeight="1" x14ac:dyDescent="0.2">
      <c r="A49" s="58" t="s">
        <v>1756</v>
      </c>
      <c r="B49" s="58" t="s">
        <v>88</v>
      </c>
      <c r="C49" s="61" t="s">
        <v>262</v>
      </c>
      <c r="D49" s="59" t="s">
        <v>775</v>
      </c>
      <c r="E49" s="59" t="s">
        <v>776</v>
      </c>
      <c r="F49" s="60" t="s">
        <v>1119</v>
      </c>
      <c r="G49" s="60" t="s">
        <v>777</v>
      </c>
      <c r="H49" s="61" t="s">
        <v>86</v>
      </c>
      <c r="I49" s="62">
        <v>14208000</v>
      </c>
      <c r="J49" s="62">
        <v>18865098.361079976</v>
      </c>
      <c r="K49" s="62">
        <v>20266575.361000001</v>
      </c>
      <c r="L49" s="62">
        <v>239441.85</v>
      </c>
      <c r="M49" s="62">
        <v>18632442.835999999</v>
      </c>
      <c r="N49" s="62">
        <v>3194011101.3649998</v>
      </c>
      <c r="O49" s="62">
        <v>44828491.780000001</v>
      </c>
      <c r="P49" s="62">
        <v>3801949664.0539999</v>
      </c>
      <c r="Q49" s="62">
        <v>14032778.560000001</v>
      </c>
      <c r="R49" s="62" t="s">
        <v>268</v>
      </c>
      <c r="S49" s="58" t="s">
        <v>334</v>
      </c>
      <c r="T49" s="58" t="s">
        <v>246</v>
      </c>
      <c r="U49" s="58" t="s">
        <v>109</v>
      </c>
      <c r="V49" s="58" t="s">
        <v>279</v>
      </c>
      <c r="X49" s="140"/>
    </row>
    <row r="50" spans="1:24" s="139" customFormat="1" ht="15.75" customHeight="1" x14ac:dyDescent="0.2">
      <c r="A50" s="58" t="s">
        <v>1756</v>
      </c>
      <c r="B50" s="58" t="s">
        <v>88</v>
      </c>
      <c r="C50" s="61" t="s">
        <v>262</v>
      </c>
      <c r="D50" s="59" t="s">
        <v>1050</v>
      </c>
      <c r="E50" s="59" t="s">
        <v>1051</v>
      </c>
      <c r="F50" s="60" t="s">
        <v>1052</v>
      </c>
      <c r="G50" s="60" t="s">
        <v>1757</v>
      </c>
      <c r="H50" s="61" t="s">
        <v>89</v>
      </c>
      <c r="I50" s="62">
        <v>150000000</v>
      </c>
      <c r="J50" s="62">
        <v>150000000</v>
      </c>
      <c r="K50" s="62">
        <v>67693585.090000004</v>
      </c>
      <c r="L50" s="62">
        <v>42975926.07</v>
      </c>
      <c r="M50" s="62">
        <v>24717659.02</v>
      </c>
      <c r="N50" s="62">
        <v>10668505083.955999</v>
      </c>
      <c r="O50" s="62">
        <v>8113878769.9910002</v>
      </c>
      <c r="P50" s="62">
        <v>5043637929.526</v>
      </c>
      <c r="Q50" s="62">
        <v>24717659.02</v>
      </c>
      <c r="R50" s="62" t="s">
        <v>268</v>
      </c>
      <c r="S50" s="58" t="s">
        <v>334</v>
      </c>
      <c r="T50" s="58" t="s">
        <v>1420</v>
      </c>
      <c r="U50" s="58" t="s">
        <v>450</v>
      </c>
      <c r="V50" s="58" t="s">
        <v>279</v>
      </c>
      <c r="X50" s="140"/>
    </row>
    <row r="51" spans="1:24" s="139" customFormat="1" ht="15.75" customHeight="1" x14ac:dyDescent="0.2">
      <c r="A51" s="58" t="s">
        <v>1756</v>
      </c>
      <c r="B51" s="58" t="s">
        <v>88</v>
      </c>
      <c r="C51" s="61" t="s">
        <v>262</v>
      </c>
      <c r="D51" s="59" t="s">
        <v>1053</v>
      </c>
      <c r="E51" s="59" t="s">
        <v>1054</v>
      </c>
      <c r="F51" s="60" t="s">
        <v>1052</v>
      </c>
      <c r="G51" s="60" t="s">
        <v>1331</v>
      </c>
      <c r="H51" s="61" t="s">
        <v>86</v>
      </c>
      <c r="I51" s="62">
        <v>71605000</v>
      </c>
      <c r="J51" s="62">
        <v>95075687.510214776</v>
      </c>
      <c r="K51" s="62">
        <v>102138804.103</v>
      </c>
      <c r="L51" s="62" t="s">
        <v>85</v>
      </c>
      <c r="M51" s="62">
        <v>95075687.510000005</v>
      </c>
      <c r="N51" s="62">
        <v>16097069602.563</v>
      </c>
      <c r="O51" s="62" t="s">
        <v>85</v>
      </c>
      <c r="P51" s="62">
        <v>19400192522.854</v>
      </c>
      <c r="Q51" s="62">
        <v>71605000</v>
      </c>
      <c r="R51" s="62" t="s">
        <v>268</v>
      </c>
      <c r="S51" s="58" t="s">
        <v>334</v>
      </c>
      <c r="T51" s="58" t="s">
        <v>97</v>
      </c>
      <c r="U51" s="58" t="s">
        <v>450</v>
      </c>
      <c r="V51" s="58" t="s">
        <v>279</v>
      </c>
      <c r="X51" s="140"/>
    </row>
    <row r="52" spans="1:24" s="139" customFormat="1" ht="15.75" customHeight="1" x14ac:dyDescent="0.2">
      <c r="A52" s="58" t="s">
        <v>1756</v>
      </c>
      <c r="B52" s="58" t="s">
        <v>88</v>
      </c>
      <c r="C52" s="61" t="s">
        <v>262</v>
      </c>
      <c r="D52" s="59" t="s">
        <v>916</v>
      </c>
      <c r="E52" s="59" t="s">
        <v>917</v>
      </c>
      <c r="F52" s="60" t="s">
        <v>918</v>
      </c>
      <c r="G52" s="60" t="s">
        <v>670</v>
      </c>
      <c r="H52" s="61" t="s">
        <v>89</v>
      </c>
      <c r="I52" s="62">
        <v>141900000</v>
      </c>
      <c r="J52" s="62">
        <v>141900000</v>
      </c>
      <c r="K52" s="62">
        <v>37561127.825999998</v>
      </c>
      <c r="L52" s="62">
        <v>11002223.17</v>
      </c>
      <c r="M52" s="62">
        <v>26115627.605999999</v>
      </c>
      <c r="N52" s="62">
        <v>5919631566.8319998</v>
      </c>
      <c r="O52" s="62">
        <v>1820530594.02</v>
      </c>
      <c r="P52" s="62">
        <v>5328893397.2440004</v>
      </c>
      <c r="Q52" s="62">
        <v>26115627.605999999</v>
      </c>
      <c r="R52" s="62" t="s">
        <v>268</v>
      </c>
      <c r="S52" s="58" t="s">
        <v>334</v>
      </c>
      <c r="T52" s="58" t="s">
        <v>280</v>
      </c>
      <c r="U52" s="58" t="s">
        <v>98</v>
      </c>
      <c r="V52" s="58" t="s">
        <v>279</v>
      </c>
      <c r="X52" s="140"/>
    </row>
    <row r="53" spans="1:24" s="139" customFormat="1" ht="15.75" customHeight="1" x14ac:dyDescent="0.2">
      <c r="A53" s="58" t="s">
        <v>1756</v>
      </c>
      <c r="B53" s="58" t="s">
        <v>88</v>
      </c>
      <c r="C53" s="61" t="s">
        <v>262</v>
      </c>
      <c r="D53" s="59" t="s">
        <v>778</v>
      </c>
      <c r="E53" s="59" t="s">
        <v>779</v>
      </c>
      <c r="F53" s="60" t="s">
        <v>768</v>
      </c>
      <c r="G53" s="60" t="s">
        <v>737</v>
      </c>
      <c r="H53" s="61" t="s">
        <v>89</v>
      </c>
      <c r="I53" s="62">
        <v>74300000</v>
      </c>
      <c r="J53" s="62">
        <v>74300000</v>
      </c>
      <c r="K53" s="62">
        <v>23394912.329999998</v>
      </c>
      <c r="L53" s="62">
        <v>2976869.04</v>
      </c>
      <c r="M53" s="62">
        <v>20418043.289999999</v>
      </c>
      <c r="N53" s="62">
        <v>3687036826.303</v>
      </c>
      <c r="O53" s="62">
        <v>530142318.88800001</v>
      </c>
      <c r="P53" s="62">
        <v>4166301408.2690001</v>
      </c>
      <c r="Q53" s="62">
        <v>20418043.289999999</v>
      </c>
      <c r="R53" s="62" t="s">
        <v>268</v>
      </c>
      <c r="S53" s="58" t="s">
        <v>334</v>
      </c>
      <c r="T53" s="58" t="s">
        <v>280</v>
      </c>
      <c r="U53" s="58" t="s">
        <v>98</v>
      </c>
      <c r="V53" s="58" t="s">
        <v>279</v>
      </c>
      <c r="X53" s="140"/>
    </row>
    <row r="54" spans="1:24" s="139" customFormat="1" ht="15.75" customHeight="1" x14ac:dyDescent="0.2">
      <c r="A54" s="58" t="s">
        <v>1756</v>
      </c>
      <c r="B54" s="58" t="s">
        <v>88</v>
      </c>
      <c r="C54" s="61" t="s">
        <v>262</v>
      </c>
      <c r="D54" s="59" t="s">
        <v>1055</v>
      </c>
      <c r="E54" s="59" t="s">
        <v>1056</v>
      </c>
      <c r="F54" s="60" t="s">
        <v>1057</v>
      </c>
      <c r="G54" s="60" t="s">
        <v>670</v>
      </c>
      <c r="H54" s="61" t="s">
        <v>89</v>
      </c>
      <c r="I54" s="62">
        <v>115000000</v>
      </c>
      <c r="J54" s="62">
        <v>115000000</v>
      </c>
      <c r="K54" s="62">
        <v>72634210.170000002</v>
      </c>
      <c r="L54" s="62">
        <v>4641263.43</v>
      </c>
      <c r="M54" s="62">
        <v>67992946.739999995</v>
      </c>
      <c r="N54" s="62">
        <v>11447147310.007999</v>
      </c>
      <c r="O54" s="62">
        <v>839121756.29900002</v>
      </c>
      <c r="P54" s="62">
        <v>13873959699.849001</v>
      </c>
      <c r="Q54" s="62">
        <v>67992946.739999995</v>
      </c>
      <c r="R54" s="62" t="s">
        <v>268</v>
      </c>
      <c r="S54" s="58" t="s">
        <v>334</v>
      </c>
      <c r="T54" s="58" t="s">
        <v>246</v>
      </c>
      <c r="U54" s="58" t="s">
        <v>40</v>
      </c>
      <c r="V54" s="58" t="s">
        <v>279</v>
      </c>
      <c r="X54" s="140"/>
    </row>
    <row r="55" spans="1:24" s="139" customFormat="1" ht="15.75" customHeight="1" x14ac:dyDescent="0.2">
      <c r="A55" s="58" t="s">
        <v>1756</v>
      </c>
      <c r="B55" s="58" t="s">
        <v>88</v>
      </c>
      <c r="C55" s="61" t="s">
        <v>262</v>
      </c>
      <c r="D55" s="59" t="s">
        <v>1058</v>
      </c>
      <c r="E55" s="59" t="s">
        <v>1059</v>
      </c>
      <c r="F55" s="60" t="s">
        <v>1057</v>
      </c>
      <c r="G55" s="60" t="s">
        <v>1060</v>
      </c>
      <c r="H55" s="61" t="s">
        <v>86</v>
      </c>
      <c r="I55" s="62">
        <v>7196000</v>
      </c>
      <c r="J55" s="62">
        <v>9554704.9413240068</v>
      </c>
      <c r="K55" s="62">
        <v>7261607.716</v>
      </c>
      <c r="L55" s="62">
        <v>867826.19</v>
      </c>
      <c r="M55" s="62">
        <v>5928019.1390000004</v>
      </c>
      <c r="N55" s="62">
        <v>1144428954.8659999</v>
      </c>
      <c r="O55" s="62">
        <v>157794467.65000001</v>
      </c>
      <c r="P55" s="62">
        <v>1209612210.948</v>
      </c>
      <c r="Q55" s="62">
        <v>4464609.4239999996</v>
      </c>
      <c r="R55" s="62" t="s">
        <v>268</v>
      </c>
      <c r="S55" s="58" t="s">
        <v>334</v>
      </c>
      <c r="T55" s="58" t="s">
        <v>246</v>
      </c>
      <c r="U55" s="58" t="s">
        <v>40</v>
      </c>
      <c r="V55" s="58" t="s">
        <v>279</v>
      </c>
      <c r="X55" s="140"/>
    </row>
    <row r="56" spans="1:24" s="139" customFormat="1" ht="15.75" customHeight="1" x14ac:dyDescent="0.2">
      <c r="A56" s="58" t="s">
        <v>1756</v>
      </c>
      <c r="B56" s="58" t="s">
        <v>88</v>
      </c>
      <c r="C56" s="61" t="s">
        <v>262</v>
      </c>
      <c r="D56" s="59" t="s">
        <v>1016</v>
      </c>
      <c r="E56" s="59" t="s">
        <v>1017</v>
      </c>
      <c r="F56" s="60" t="s">
        <v>1014</v>
      </c>
      <c r="G56" s="60" t="s">
        <v>792</v>
      </c>
      <c r="H56" s="61" t="s">
        <v>89</v>
      </c>
      <c r="I56" s="62">
        <v>100000000</v>
      </c>
      <c r="J56" s="62">
        <v>100000000</v>
      </c>
      <c r="K56" s="62">
        <v>92322919.900000006</v>
      </c>
      <c r="L56" s="62">
        <v>96920.23</v>
      </c>
      <c r="M56" s="62">
        <v>92225999.670000002</v>
      </c>
      <c r="N56" s="62">
        <v>14550086821.511</v>
      </c>
      <c r="O56" s="62">
        <v>16546714.651000001</v>
      </c>
      <c r="P56" s="62">
        <v>18818713764.425999</v>
      </c>
      <c r="Q56" s="62">
        <v>92225999.670000002</v>
      </c>
      <c r="R56" s="62" t="s">
        <v>268</v>
      </c>
      <c r="S56" s="58" t="s">
        <v>334</v>
      </c>
      <c r="T56" s="58" t="s">
        <v>1420</v>
      </c>
      <c r="U56" s="58" t="s">
        <v>120</v>
      </c>
      <c r="V56" s="58" t="s">
        <v>279</v>
      </c>
      <c r="X56" s="140"/>
    </row>
    <row r="57" spans="1:24" s="139" customFormat="1" ht="15.75" customHeight="1" x14ac:dyDescent="0.2">
      <c r="A57" s="58" t="s">
        <v>1756</v>
      </c>
      <c r="B57" s="58" t="s">
        <v>88</v>
      </c>
      <c r="C57" s="61" t="s">
        <v>262</v>
      </c>
      <c r="D57" s="59" t="s">
        <v>919</v>
      </c>
      <c r="E57" s="59" t="s">
        <v>920</v>
      </c>
      <c r="F57" s="60" t="s">
        <v>921</v>
      </c>
      <c r="G57" s="60" t="s">
        <v>922</v>
      </c>
      <c r="H57" s="61" t="s">
        <v>89</v>
      </c>
      <c r="I57" s="62">
        <v>86405000</v>
      </c>
      <c r="J57" s="62">
        <v>86405000</v>
      </c>
      <c r="K57" s="62">
        <v>66485107.789999999</v>
      </c>
      <c r="L57" s="62">
        <v>7363938.4299999997</v>
      </c>
      <c r="M57" s="62">
        <v>59121169.359999999</v>
      </c>
      <c r="N57" s="62">
        <v>10478049131.568001</v>
      </c>
      <c r="O57" s="62">
        <v>1333000876.527</v>
      </c>
      <c r="P57" s="62">
        <v>12063673666.698999</v>
      </c>
      <c r="Q57" s="62">
        <v>59121169.359999999</v>
      </c>
      <c r="R57" s="62" t="s">
        <v>268</v>
      </c>
      <c r="S57" s="58" t="s">
        <v>334</v>
      </c>
      <c r="T57" s="58" t="s">
        <v>90</v>
      </c>
      <c r="U57" s="58" t="s">
        <v>358</v>
      </c>
      <c r="V57" s="58" t="s">
        <v>279</v>
      </c>
      <c r="X57" s="140"/>
    </row>
    <row r="58" spans="1:24" s="139" customFormat="1" ht="15.75" customHeight="1" x14ac:dyDescent="0.2">
      <c r="A58" s="58" t="s">
        <v>1756</v>
      </c>
      <c r="B58" s="58" t="s">
        <v>88</v>
      </c>
      <c r="C58" s="61" t="s">
        <v>262</v>
      </c>
      <c r="D58" s="59" t="s">
        <v>1061</v>
      </c>
      <c r="E58" s="59" t="s">
        <v>1062</v>
      </c>
      <c r="F58" s="60" t="s">
        <v>1045</v>
      </c>
      <c r="G58" s="60" t="s">
        <v>1757</v>
      </c>
      <c r="H58" s="61" t="s">
        <v>89</v>
      </c>
      <c r="I58" s="62">
        <v>75000000</v>
      </c>
      <c r="J58" s="62">
        <v>75000000</v>
      </c>
      <c r="K58" s="62">
        <v>22191156.34</v>
      </c>
      <c r="L58" s="62">
        <v>1339364.82</v>
      </c>
      <c r="M58" s="62">
        <v>20851791.52</v>
      </c>
      <c r="N58" s="62">
        <v>3497324952.0970001</v>
      </c>
      <c r="O58" s="62">
        <v>237304475.352</v>
      </c>
      <c r="P58" s="62">
        <v>4254807727.6950002</v>
      </c>
      <c r="Q58" s="62">
        <v>20851791.52</v>
      </c>
      <c r="R58" s="62" t="s">
        <v>268</v>
      </c>
      <c r="S58" s="58" t="s">
        <v>334</v>
      </c>
      <c r="T58" s="58" t="s">
        <v>102</v>
      </c>
      <c r="U58" s="58" t="s">
        <v>1047</v>
      </c>
      <c r="V58" s="58" t="s">
        <v>279</v>
      </c>
      <c r="X58" s="140"/>
    </row>
    <row r="59" spans="1:24" s="139" customFormat="1" ht="15.75" customHeight="1" x14ac:dyDescent="0.2">
      <c r="A59" s="58" t="s">
        <v>1756</v>
      </c>
      <c r="B59" s="58" t="s">
        <v>88</v>
      </c>
      <c r="C59" s="61" t="s">
        <v>262</v>
      </c>
      <c r="D59" s="59" t="s">
        <v>1063</v>
      </c>
      <c r="E59" s="59" t="s">
        <v>1064</v>
      </c>
      <c r="F59" s="60" t="s">
        <v>1045</v>
      </c>
      <c r="G59" s="60" t="s">
        <v>1757</v>
      </c>
      <c r="H59" s="61" t="s">
        <v>86</v>
      </c>
      <c r="I59" s="62">
        <v>90180000</v>
      </c>
      <c r="J59" s="62">
        <v>119739201.16851014</v>
      </c>
      <c r="K59" s="62">
        <v>10791297.222999999</v>
      </c>
      <c r="L59" s="62">
        <v>1152422.3</v>
      </c>
      <c r="M59" s="62">
        <v>8936587.3110000007</v>
      </c>
      <c r="N59" s="62">
        <v>1700707816.4960001</v>
      </c>
      <c r="O59" s="62">
        <v>207024163.88499999</v>
      </c>
      <c r="P59" s="62">
        <v>1823510498.622</v>
      </c>
      <c r="Q59" s="62">
        <v>6730472.8600000003</v>
      </c>
      <c r="R59" s="62" t="s">
        <v>1192</v>
      </c>
      <c r="S59" s="58" t="s">
        <v>102</v>
      </c>
      <c r="T59" s="58" t="s">
        <v>102</v>
      </c>
      <c r="U59" s="58" t="s">
        <v>1047</v>
      </c>
      <c r="V59" s="58" t="s">
        <v>279</v>
      </c>
      <c r="X59" s="140"/>
    </row>
    <row r="60" spans="1:24" s="139" customFormat="1" ht="15.75" customHeight="1" x14ac:dyDescent="0.2">
      <c r="A60" s="58" t="s">
        <v>1756</v>
      </c>
      <c r="B60" s="58" t="s">
        <v>88</v>
      </c>
      <c r="C60" s="61" t="s">
        <v>262</v>
      </c>
      <c r="D60" s="59" t="s">
        <v>923</v>
      </c>
      <c r="E60" s="59" t="s">
        <v>924</v>
      </c>
      <c r="F60" s="60" t="s">
        <v>925</v>
      </c>
      <c r="G60" s="60" t="s">
        <v>995</v>
      </c>
      <c r="H60" s="61" t="s">
        <v>89</v>
      </c>
      <c r="I60" s="62">
        <v>325000000</v>
      </c>
      <c r="J60" s="62">
        <v>325000000</v>
      </c>
      <c r="K60" s="62">
        <v>110335381.55</v>
      </c>
      <c r="L60" s="62">
        <v>20332962.43</v>
      </c>
      <c r="M60" s="62">
        <v>89179697.780000001</v>
      </c>
      <c r="N60" s="62">
        <v>17388849732.827999</v>
      </c>
      <c r="O60" s="62">
        <v>3617260004.4790001</v>
      </c>
      <c r="P60" s="62">
        <v>18197115912.268002</v>
      </c>
      <c r="Q60" s="62">
        <v>89179697.780000001</v>
      </c>
      <c r="R60" s="62" t="s">
        <v>268</v>
      </c>
      <c r="S60" s="58" t="s">
        <v>334</v>
      </c>
      <c r="T60" s="58" t="s">
        <v>246</v>
      </c>
      <c r="U60" s="58" t="s">
        <v>349</v>
      </c>
      <c r="V60" s="58" t="s">
        <v>279</v>
      </c>
      <c r="X60" s="140"/>
    </row>
    <row r="61" spans="1:24" s="139" customFormat="1" ht="15.75" customHeight="1" x14ac:dyDescent="0.2">
      <c r="A61" s="58" t="s">
        <v>1756</v>
      </c>
      <c r="B61" s="58" t="s">
        <v>88</v>
      </c>
      <c r="C61" s="61" t="s">
        <v>262</v>
      </c>
      <c r="D61" s="59" t="s">
        <v>1018</v>
      </c>
      <c r="E61" s="59" t="s">
        <v>1019</v>
      </c>
      <c r="F61" s="60" t="s">
        <v>1014</v>
      </c>
      <c r="G61" s="60" t="s">
        <v>670</v>
      </c>
      <c r="H61" s="61" t="s">
        <v>89</v>
      </c>
      <c r="I61" s="62">
        <v>335000000</v>
      </c>
      <c r="J61" s="62">
        <v>335000000</v>
      </c>
      <c r="K61" s="62">
        <v>11942836.91</v>
      </c>
      <c r="L61" s="62">
        <v>7167276.2999999998</v>
      </c>
      <c r="M61" s="62">
        <v>4775560.6100000003</v>
      </c>
      <c r="N61" s="62">
        <v>1882190404.3310001</v>
      </c>
      <c r="O61" s="62">
        <v>1285857381.22</v>
      </c>
      <c r="P61" s="62">
        <v>974453066.44400001</v>
      </c>
      <c r="Q61" s="62">
        <v>4775560.6100000003</v>
      </c>
      <c r="R61" s="62" t="s">
        <v>268</v>
      </c>
      <c r="S61" s="58" t="s">
        <v>334</v>
      </c>
      <c r="T61" s="58" t="s">
        <v>280</v>
      </c>
      <c r="U61" s="58" t="s">
        <v>358</v>
      </c>
      <c r="V61" s="58" t="s">
        <v>279</v>
      </c>
      <c r="X61" s="140"/>
    </row>
    <row r="62" spans="1:24" s="139" customFormat="1" ht="15.75" customHeight="1" x14ac:dyDescent="0.2">
      <c r="A62" s="58" t="s">
        <v>1756</v>
      </c>
      <c r="B62" s="58" t="s">
        <v>88</v>
      </c>
      <c r="C62" s="61" t="s">
        <v>262</v>
      </c>
      <c r="D62" s="59" t="s">
        <v>1120</v>
      </c>
      <c r="E62" s="59" t="s">
        <v>1121</v>
      </c>
      <c r="F62" s="60" t="s">
        <v>1106</v>
      </c>
      <c r="G62" s="60" t="s">
        <v>1122</v>
      </c>
      <c r="H62" s="61" t="s">
        <v>89</v>
      </c>
      <c r="I62" s="62">
        <v>200000000</v>
      </c>
      <c r="J62" s="62">
        <v>200000000</v>
      </c>
      <c r="K62" s="62">
        <v>161165790.97999999</v>
      </c>
      <c r="L62" s="62">
        <v>26118521.620000001</v>
      </c>
      <c r="M62" s="62">
        <v>135047269.36000001</v>
      </c>
      <c r="N62" s="62">
        <v>25399719310.832001</v>
      </c>
      <c r="O62" s="62">
        <v>4418050414.9779997</v>
      </c>
      <c r="P62" s="62">
        <v>27556393162.955002</v>
      </c>
      <c r="Q62" s="62">
        <v>135047269.36000001</v>
      </c>
      <c r="R62" s="62" t="s">
        <v>268</v>
      </c>
      <c r="S62" s="58" t="s">
        <v>334</v>
      </c>
      <c r="T62" s="58" t="s">
        <v>95</v>
      </c>
      <c r="U62" s="58" t="s">
        <v>111</v>
      </c>
      <c r="V62" s="58" t="s">
        <v>279</v>
      </c>
      <c r="X62" s="140"/>
    </row>
    <row r="63" spans="1:24" s="139" customFormat="1" ht="15.75" customHeight="1" x14ac:dyDescent="0.2">
      <c r="A63" s="58" t="s">
        <v>1756</v>
      </c>
      <c r="B63" s="58" t="s">
        <v>88</v>
      </c>
      <c r="C63" s="61" t="s">
        <v>262</v>
      </c>
      <c r="D63" s="59" t="s">
        <v>1104</v>
      </c>
      <c r="E63" s="59" t="s">
        <v>1105</v>
      </c>
      <c r="F63" s="60" t="s">
        <v>1106</v>
      </c>
      <c r="G63" s="60" t="s">
        <v>792</v>
      </c>
      <c r="H63" s="61" t="s">
        <v>89</v>
      </c>
      <c r="I63" s="62">
        <v>130000000</v>
      </c>
      <c r="J63" s="62">
        <v>130000000</v>
      </c>
      <c r="K63" s="62">
        <v>103457442.12</v>
      </c>
      <c r="L63" s="62">
        <v>10950186.130000001</v>
      </c>
      <c r="M63" s="62">
        <v>92507255.989999995</v>
      </c>
      <c r="N63" s="62">
        <v>16304886877.58</v>
      </c>
      <c r="O63" s="62">
        <v>1958440525.8039999</v>
      </c>
      <c r="P63" s="62">
        <v>18876104112.043999</v>
      </c>
      <c r="Q63" s="62">
        <v>92507255.989999995</v>
      </c>
      <c r="R63" s="62" t="s">
        <v>268</v>
      </c>
      <c r="S63" s="58" t="s">
        <v>334</v>
      </c>
      <c r="T63" s="58" t="s">
        <v>280</v>
      </c>
      <c r="U63" s="58" t="s">
        <v>98</v>
      </c>
      <c r="V63" s="58" t="s">
        <v>279</v>
      </c>
      <c r="X63" s="140"/>
    </row>
    <row r="64" spans="1:24" s="139" customFormat="1" ht="15.75" customHeight="1" x14ac:dyDescent="0.2">
      <c r="A64" s="58" t="s">
        <v>1756</v>
      </c>
      <c r="B64" s="58" t="s">
        <v>88</v>
      </c>
      <c r="C64" s="61" t="s">
        <v>262</v>
      </c>
      <c r="D64" s="59" t="s">
        <v>1123</v>
      </c>
      <c r="E64" s="59" t="s">
        <v>1056</v>
      </c>
      <c r="F64" s="60" t="s">
        <v>1124</v>
      </c>
      <c r="G64" s="60" t="s">
        <v>792</v>
      </c>
      <c r="H64" s="61" t="s">
        <v>89</v>
      </c>
      <c r="I64" s="62">
        <v>260000000</v>
      </c>
      <c r="J64" s="62">
        <v>260000000</v>
      </c>
      <c r="K64" s="62">
        <v>160412288.66</v>
      </c>
      <c r="L64" s="62">
        <v>19738786.23</v>
      </c>
      <c r="M64" s="62">
        <v>140673502.43000001</v>
      </c>
      <c r="N64" s="62">
        <v>25280967388.903</v>
      </c>
      <c r="O64" s="62">
        <v>3309823121.3369999</v>
      </c>
      <c r="P64" s="62">
        <v>28704425931.319</v>
      </c>
      <c r="Q64" s="62">
        <v>140673502.43000001</v>
      </c>
      <c r="R64" s="62" t="s">
        <v>268</v>
      </c>
      <c r="S64" s="58" t="s">
        <v>334</v>
      </c>
      <c r="T64" s="58" t="s">
        <v>246</v>
      </c>
      <c r="U64" s="58" t="s">
        <v>40</v>
      </c>
      <c r="V64" s="58" t="s">
        <v>279</v>
      </c>
      <c r="X64" s="140"/>
    </row>
    <row r="65" spans="1:24" s="139" customFormat="1" ht="15.75" customHeight="1" x14ac:dyDescent="0.2">
      <c r="A65" s="58" t="s">
        <v>1756</v>
      </c>
      <c r="B65" s="58" t="s">
        <v>88</v>
      </c>
      <c r="C65" s="61" t="s">
        <v>262</v>
      </c>
      <c r="D65" s="59" t="s">
        <v>1190</v>
      </c>
      <c r="E65" s="59" t="s">
        <v>781</v>
      </c>
      <c r="F65" s="60" t="s">
        <v>1191</v>
      </c>
      <c r="G65" s="60" t="s">
        <v>777</v>
      </c>
      <c r="H65" s="61" t="s">
        <v>89</v>
      </c>
      <c r="I65" s="62">
        <v>274630000</v>
      </c>
      <c r="J65" s="62">
        <v>274630000</v>
      </c>
      <c r="K65" s="62">
        <v>249526072.06</v>
      </c>
      <c r="L65" s="62">
        <v>20894938.039999999</v>
      </c>
      <c r="M65" s="62">
        <v>228368707.75999999</v>
      </c>
      <c r="N65" s="62">
        <v>39325294484.143997</v>
      </c>
      <c r="O65" s="62">
        <v>3704117542.5999999</v>
      </c>
      <c r="P65" s="62">
        <v>46598631182.797997</v>
      </c>
      <c r="Q65" s="62">
        <v>228368707.75999999</v>
      </c>
      <c r="R65" s="62" t="s">
        <v>268</v>
      </c>
      <c r="S65" s="58" t="s">
        <v>334</v>
      </c>
      <c r="T65" s="58" t="s">
        <v>90</v>
      </c>
      <c r="U65" s="58" t="s">
        <v>111</v>
      </c>
      <c r="V65" s="58" t="s">
        <v>279</v>
      </c>
      <c r="X65" s="140"/>
    </row>
    <row r="66" spans="1:24" s="139" customFormat="1" ht="15.75" customHeight="1" x14ac:dyDescent="0.2">
      <c r="A66" s="58" t="s">
        <v>1756</v>
      </c>
      <c r="B66" s="58" t="s">
        <v>88</v>
      </c>
      <c r="C66" s="61" t="s">
        <v>262</v>
      </c>
      <c r="D66" s="59" t="s">
        <v>1125</v>
      </c>
      <c r="E66" s="59" t="s">
        <v>1126</v>
      </c>
      <c r="F66" s="60" t="s">
        <v>1127</v>
      </c>
      <c r="G66" s="60" t="s">
        <v>922</v>
      </c>
      <c r="H66" s="61" t="s">
        <v>89</v>
      </c>
      <c r="I66" s="62">
        <v>121500000</v>
      </c>
      <c r="J66" s="62">
        <v>121500000</v>
      </c>
      <c r="K66" s="62">
        <v>38951403.82</v>
      </c>
      <c r="L66" s="62">
        <v>10445412.68</v>
      </c>
      <c r="M66" s="62">
        <v>28505991.140000001</v>
      </c>
      <c r="N66" s="62">
        <v>6138738982.8509998</v>
      </c>
      <c r="O66" s="62">
        <v>1827567867.7639999</v>
      </c>
      <c r="P66" s="62">
        <v>5816647038.302</v>
      </c>
      <c r="Q66" s="62">
        <v>28505991.140000001</v>
      </c>
      <c r="R66" s="62" t="s">
        <v>268</v>
      </c>
      <c r="S66" s="58" t="s">
        <v>334</v>
      </c>
      <c r="T66" s="58" t="s">
        <v>280</v>
      </c>
      <c r="U66" s="58" t="s">
        <v>358</v>
      </c>
      <c r="V66" s="58" t="s">
        <v>279</v>
      </c>
      <c r="X66" s="140"/>
    </row>
    <row r="67" spans="1:24" s="139" customFormat="1" ht="15.75" customHeight="1" x14ac:dyDescent="0.2">
      <c r="A67" s="58" t="s">
        <v>1756</v>
      </c>
      <c r="B67" s="58" t="s">
        <v>88</v>
      </c>
      <c r="C67" s="61" t="s">
        <v>262</v>
      </c>
      <c r="D67" s="59" t="s">
        <v>1128</v>
      </c>
      <c r="E67" s="59" t="s">
        <v>1129</v>
      </c>
      <c r="F67" s="60" t="s">
        <v>1127</v>
      </c>
      <c r="G67" s="60" t="s">
        <v>922</v>
      </c>
      <c r="H67" s="61" t="s">
        <v>89</v>
      </c>
      <c r="I67" s="62">
        <v>18500000</v>
      </c>
      <c r="J67" s="62">
        <v>18500000</v>
      </c>
      <c r="K67" s="62">
        <v>316410.78999999998</v>
      </c>
      <c r="L67" s="62">
        <v>135836.76999999999</v>
      </c>
      <c r="M67" s="62">
        <v>180574.02</v>
      </c>
      <c r="N67" s="62">
        <v>49866322.152000003</v>
      </c>
      <c r="O67" s="62">
        <v>23975199.975000001</v>
      </c>
      <c r="P67" s="62">
        <v>36846125.906000003</v>
      </c>
      <c r="Q67" s="62">
        <v>180574.02</v>
      </c>
      <c r="R67" s="62" t="s">
        <v>268</v>
      </c>
      <c r="S67" s="58" t="s">
        <v>334</v>
      </c>
      <c r="T67" s="58" t="s">
        <v>280</v>
      </c>
      <c r="U67" s="58" t="s">
        <v>358</v>
      </c>
      <c r="V67" s="58" t="s">
        <v>279</v>
      </c>
      <c r="X67" s="140"/>
    </row>
    <row r="68" spans="1:24" s="139" customFormat="1" ht="15.75" customHeight="1" x14ac:dyDescent="0.2">
      <c r="A68" s="58" t="s">
        <v>1756</v>
      </c>
      <c r="B68" s="58" t="s">
        <v>88</v>
      </c>
      <c r="C68" s="61" t="s">
        <v>262</v>
      </c>
      <c r="D68" s="59" t="s">
        <v>1193</v>
      </c>
      <c r="E68" s="59" t="s">
        <v>1194</v>
      </c>
      <c r="F68" s="60" t="s">
        <v>1191</v>
      </c>
      <c r="G68" s="60" t="s">
        <v>922</v>
      </c>
      <c r="H68" s="61" t="s">
        <v>89</v>
      </c>
      <c r="I68" s="62">
        <v>100000000</v>
      </c>
      <c r="J68" s="62">
        <v>100000000</v>
      </c>
      <c r="K68" s="62">
        <v>99590881.909999996</v>
      </c>
      <c r="L68" s="62">
        <v>76255.37</v>
      </c>
      <c r="M68" s="62">
        <v>99438463.870000005</v>
      </c>
      <c r="N68" s="62">
        <v>15695517212.745001</v>
      </c>
      <c r="O68" s="62">
        <v>13451457.33</v>
      </c>
      <c r="P68" s="62">
        <v>20290416969.612999</v>
      </c>
      <c r="Q68" s="62">
        <v>99438463.870000005</v>
      </c>
      <c r="R68" s="62" t="s">
        <v>1192</v>
      </c>
      <c r="S68" s="58" t="s">
        <v>102</v>
      </c>
      <c r="T68" s="58" t="s">
        <v>97</v>
      </c>
      <c r="U68" s="58" t="s">
        <v>111</v>
      </c>
      <c r="V68" s="58" t="s">
        <v>279</v>
      </c>
      <c r="X68" s="140"/>
    </row>
    <row r="69" spans="1:24" s="139" customFormat="1" ht="15.75" customHeight="1" x14ac:dyDescent="0.2">
      <c r="A69" s="58" t="s">
        <v>1756</v>
      </c>
      <c r="B69" s="58" t="s">
        <v>88</v>
      </c>
      <c r="C69" s="61" t="s">
        <v>262</v>
      </c>
      <c r="D69" s="59" t="s">
        <v>1225</v>
      </c>
      <c r="E69" s="59" t="s">
        <v>1226</v>
      </c>
      <c r="F69" s="60" t="s">
        <v>1224</v>
      </c>
      <c r="G69" s="60" t="s">
        <v>1122</v>
      </c>
      <c r="H69" s="61" t="s">
        <v>89</v>
      </c>
      <c r="I69" s="62">
        <v>280000000</v>
      </c>
      <c r="J69" s="62">
        <v>280000000</v>
      </c>
      <c r="K69" s="62">
        <v>258099324.09</v>
      </c>
      <c r="L69" s="62">
        <v>17027360.449999999</v>
      </c>
      <c r="M69" s="62">
        <v>241071963.63999999</v>
      </c>
      <c r="N69" s="62">
        <v>40676438506.822998</v>
      </c>
      <c r="O69" s="62">
        <v>3077894384.5009999</v>
      </c>
      <c r="P69" s="62">
        <v>49190730342.875999</v>
      </c>
      <c r="Q69" s="62">
        <v>241071963.63999999</v>
      </c>
      <c r="R69" s="62" t="s">
        <v>268</v>
      </c>
      <c r="S69" s="58" t="s">
        <v>334</v>
      </c>
      <c r="T69" s="58" t="s">
        <v>246</v>
      </c>
      <c r="U69" s="58" t="s">
        <v>40</v>
      </c>
      <c r="V69" s="58" t="s">
        <v>279</v>
      </c>
      <c r="X69" s="140"/>
    </row>
    <row r="70" spans="1:24" s="139" customFormat="1" ht="15.75" customHeight="1" x14ac:dyDescent="0.2">
      <c r="A70" s="58" t="s">
        <v>1756</v>
      </c>
      <c r="B70" s="58" t="s">
        <v>88</v>
      </c>
      <c r="C70" s="61" t="s">
        <v>262</v>
      </c>
      <c r="D70" s="59" t="s">
        <v>1297</v>
      </c>
      <c r="E70" s="59" t="s">
        <v>1298</v>
      </c>
      <c r="F70" s="60" t="s">
        <v>1299</v>
      </c>
      <c r="G70" s="60" t="s">
        <v>1427</v>
      </c>
      <c r="H70" s="61" t="s">
        <v>89</v>
      </c>
      <c r="I70" s="62">
        <v>100000000</v>
      </c>
      <c r="J70" s="62">
        <v>100000000</v>
      </c>
      <c r="K70" s="62">
        <v>96809050.530000001</v>
      </c>
      <c r="L70" s="62">
        <v>11966245.630000001</v>
      </c>
      <c r="M70" s="62">
        <v>84842804.900000006</v>
      </c>
      <c r="N70" s="62">
        <v>15257100748.603001</v>
      </c>
      <c r="O70" s="62">
        <v>2198199436.902</v>
      </c>
      <c r="P70" s="62">
        <v>17312172989.147999</v>
      </c>
      <c r="Q70" s="62">
        <v>84842804.900000006</v>
      </c>
      <c r="R70" s="62" t="s">
        <v>268</v>
      </c>
      <c r="S70" s="58" t="s">
        <v>334</v>
      </c>
      <c r="T70" s="58" t="s">
        <v>152</v>
      </c>
      <c r="U70" s="58" t="s">
        <v>230</v>
      </c>
      <c r="V70" s="58" t="s">
        <v>279</v>
      </c>
      <c r="X70" s="140"/>
    </row>
    <row r="71" spans="1:24" s="139" customFormat="1" ht="15.75" customHeight="1" x14ac:dyDescent="0.2">
      <c r="A71" s="58" t="s">
        <v>1756</v>
      </c>
      <c r="B71" s="58" t="s">
        <v>88</v>
      </c>
      <c r="C71" s="61" t="s">
        <v>262</v>
      </c>
      <c r="D71" s="59" t="s">
        <v>1227</v>
      </c>
      <c r="E71" s="59" t="s">
        <v>1228</v>
      </c>
      <c r="F71" s="60" t="s">
        <v>1229</v>
      </c>
      <c r="G71" s="60" t="s">
        <v>1122</v>
      </c>
      <c r="H71" s="61" t="s">
        <v>89</v>
      </c>
      <c r="I71" s="62">
        <v>75000000</v>
      </c>
      <c r="J71" s="62">
        <v>75000000</v>
      </c>
      <c r="K71" s="62">
        <v>56097702.75</v>
      </c>
      <c r="L71" s="62">
        <v>19827059.23</v>
      </c>
      <c r="M71" s="62">
        <v>36270643.520000003</v>
      </c>
      <c r="N71" s="62">
        <v>8840994699.7329998</v>
      </c>
      <c r="O71" s="62">
        <v>4359620059.8199997</v>
      </c>
      <c r="P71" s="62">
        <v>7401024232.8269997</v>
      </c>
      <c r="Q71" s="62">
        <v>36270643.520000003</v>
      </c>
      <c r="R71" s="62" t="s">
        <v>268</v>
      </c>
      <c r="S71" s="58" t="s">
        <v>334</v>
      </c>
      <c r="T71" s="58" t="s">
        <v>280</v>
      </c>
      <c r="U71" s="58" t="s">
        <v>358</v>
      </c>
      <c r="V71" s="58" t="s">
        <v>279</v>
      </c>
      <c r="X71" s="140"/>
    </row>
    <row r="72" spans="1:24" s="139" customFormat="1" ht="15.75" customHeight="1" x14ac:dyDescent="0.2">
      <c r="A72" s="58" t="s">
        <v>1756</v>
      </c>
      <c r="B72" s="58" t="s">
        <v>88</v>
      </c>
      <c r="C72" s="61" t="s">
        <v>262</v>
      </c>
      <c r="D72" s="59" t="s">
        <v>1423</v>
      </c>
      <c r="E72" s="59" t="s">
        <v>1424</v>
      </c>
      <c r="F72" s="60" t="s">
        <v>1308</v>
      </c>
      <c r="G72" s="60" t="s">
        <v>777</v>
      </c>
      <c r="H72" s="61" t="s">
        <v>89</v>
      </c>
      <c r="I72" s="62">
        <v>235000000</v>
      </c>
      <c r="J72" s="62">
        <v>235000000</v>
      </c>
      <c r="K72" s="62">
        <v>233320680.53999999</v>
      </c>
      <c r="L72" s="62">
        <v>9972848.7799999993</v>
      </c>
      <c r="M72" s="62">
        <v>223347831.75999999</v>
      </c>
      <c r="N72" s="62">
        <v>36771325720.504997</v>
      </c>
      <c r="O72" s="62">
        <v>7788893637.5200005</v>
      </c>
      <c r="P72" s="62">
        <v>45574121514.931</v>
      </c>
      <c r="Q72" s="62">
        <v>223347831.75999999</v>
      </c>
      <c r="R72" s="62" t="s">
        <v>268</v>
      </c>
      <c r="S72" s="58" t="s">
        <v>334</v>
      </c>
      <c r="T72" s="58" t="s">
        <v>280</v>
      </c>
      <c r="U72" s="58" t="s">
        <v>120</v>
      </c>
      <c r="V72" s="58" t="s">
        <v>279</v>
      </c>
      <c r="X72" s="140"/>
    </row>
    <row r="73" spans="1:24" s="139" customFormat="1" ht="15.75" customHeight="1" x14ac:dyDescent="0.2">
      <c r="A73" s="58" t="s">
        <v>1756</v>
      </c>
      <c r="B73" s="58" t="s">
        <v>88</v>
      </c>
      <c r="C73" s="61" t="s">
        <v>262</v>
      </c>
      <c r="D73" s="59" t="s">
        <v>1300</v>
      </c>
      <c r="E73" s="59" t="s">
        <v>1301</v>
      </c>
      <c r="F73" s="60" t="s">
        <v>1302</v>
      </c>
      <c r="G73" s="60" t="s">
        <v>1303</v>
      </c>
      <c r="H73" s="61" t="s">
        <v>89</v>
      </c>
      <c r="I73" s="62">
        <v>200000000</v>
      </c>
      <c r="J73" s="62">
        <v>200000000</v>
      </c>
      <c r="K73" s="62">
        <v>55417409.450000003</v>
      </c>
      <c r="L73" s="62">
        <v>1271058.4099999999</v>
      </c>
      <c r="M73" s="62">
        <v>54146351.039999999</v>
      </c>
      <c r="N73" s="62">
        <v>8733780515.1100006</v>
      </c>
      <c r="O73" s="62">
        <v>211981223.39199999</v>
      </c>
      <c r="P73" s="62">
        <v>11048562067.702</v>
      </c>
      <c r="Q73" s="62">
        <v>54146351.039999999</v>
      </c>
      <c r="R73" s="62" t="s">
        <v>268</v>
      </c>
      <c r="S73" s="58" t="s">
        <v>334</v>
      </c>
      <c r="T73" s="58" t="s">
        <v>94</v>
      </c>
      <c r="U73" s="58" t="s">
        <v>385</v>
      </c>
      <c r="V73" s="58" t="s">
        <v>279</v>
      </c>
      <c r="X73" s="140"/>
    </row>
    <row r="74" spans="1:24" s="139" customFormat="1" ht="15.75" customHeight="1" x14ac:dyDescent="0.2">
      <c r="A74" s="58" t="s">
        <v>1756</v>
      </c>
      <c r="B74" s="58" t="s">
        <v>88</v>
      </c>
      <c r="C74" s="61" t="s">
        <v>262</v>
      </c>
      <c r="D74" s="59" t="s">
        <v>1425</v>
      </c>
      <c r="E74" s="59" t="s">
        <v>1426</v>
      </c>
      <c r="F74" s="60" t="s">
        <v>1308</v>
      </c>
      <c r="G74" s="60" t="s">
        <v>1427</v>
      </c>
      <c r="H74" s="61" t="s">
        <v>89</v>
      </c>
      <c r="I74" s="62">
        <v>75000000</v>
      </c>
      <c r="J74" s="62">
        <v>75000000</v>
      </c>
      <c r="K74" s="62">
        <v>74170932.859999999</v>
      </c>
      <c r="L74" s="62">
        <v>245054.66</v>
      </c>
      <c r="M74" s="62">
        <v>73925878.200000003</v>
      </c>
      <c r="N74" s="62">
        <v>11689334716.822001</v>
      </c>
      <c r="O74" s="62">
        <v>45402223.615000002</v>
      </c>
      <c r="P74" s="62">
        <v>15084574269.809999</v>
      </c>
      <c r="Q74" s="62">
        <v>73925878.200000003</v>
      </c>
      <c r="R74" s="62" t="s">
        <v>268</v>
      </c>
      <c r="S74" s="58" t="s">
        <v>334</v>
      </c>
      <c r="T74" s="58" t="s">
        <v>96</v>
      </c>
      <c r="U74" s="58" t="s">
        <v>120</v>
      </c>
      <c r="V74" s="58" t="s">
        <v>279</v>
      </c>
      <c r="X74" s="140"/>
    </row>
    <row r="75" spans="1:24" s="139" customFormat="1" ht="15.75" customHeight="1" x14ac:dyDescent="0.2">
      <c r="A75" s="58" t="s">
        <v>1756</v>
      </c>
      <c r="B75" s="58" t="s">
        <v>88</v>
      </c>
      <c r="C75" s="61" t="s">
        <v>262</v>
      </c>
      <c r="D75" s="59" t="s">
        <v>1305</v>
      </c>
      <c r="E75" s="59" t="s">
        <v>1306</v>
      </c>
      <c r="F75" s="60" t="s">
        <v>1290</v>
      </c>
      <c r="G75" s="60" t="s">
        <v>1307</v>
      </c>
      <c r="H75" s="61" t="s">
        <v>89</v>
      </c>
      <c r="I75" s="62">
        <v>300000000</v>
      </c>
      <c r="J75" s="62">
        <v>300000000</v>
      </c>
      <c r="K75" s="62">
        <v>101823651.89</v>
      </c>
      <c r="L75" s="62">
        <v>1000000</v>
      </c>
      <c r="M75" s="62">
        <v>100823651.89</v>
      </c>
      <c r="N75" s="62">
        <v>16047401632.091999</v>
      </c>
      <c r="O75" s="62">
        <v>174062200</v>
      </c>
      <c r="P75" s="62">
        <v>20573064563.042</v>
      </c>
      <c r="Q75" s="62">
        <v>100823651.89</v>
      </c>
      <c r="R75" s="62" t="s">
        <v>268</v>
      </c>
      <c r="S75" s="58" t="s">
        <v>334</v>
      </c>
      <c r="T75" s="58" t="s">
        <v>1292</v>
      </c>
      <c r="U75" s="58" t="s">
        <v>93</v>
      </c>
      <c r="V75" s="58" t="s">
        <v>279</v>
      </c>
      <c r="X75" s="140"/>
    </row>
    <row r="76" spans="1:24" s="139" customFormat="1" ht="15.75" customHeight="1" x14ac:dyDescent="0.2">
      <c r="A76" s="58" t="s">
        <v>1756</v>
      </c>
      <c r="B76" s="58" t="s">
        <v>88</v>
      </c>
      <c r="C76" s="61" t="s">
        <v>262</v>
      </c>
      <c r="D76" s="59" t="s">
        <v>1428</v>
      </c>
      <c r="E76" s="59" t="s">
        <v>1429</v>
      </c>
      <c r="F76" s="60" t="s">
        <v>717</v>
      </c>
      <c r="G76" s="60" t="s">
        <v>1430</v>
      </c>
      <c r="H76" s="61" t="s">
        <v>89</v>
      </c>
      <c r="I76" s="62">
        <v>9796000</v>
      </c>
      <c r="J76" s="62">
        <v>9796000</v>
      </c>
      <c r="K76" s="62">
        <v>0.4</v>
      </c>
      <c r="L76" s="62" t="s">
        <v>85</v>
      </c>
      <c r="M76" s="62">
        <v>0.4</v>
      </c>
      <c r="N76" s="62">
        <v>63.04</v>
      </c>
      <c r="O76" s="62" t="s">
        <v>85</v>
      </c>
      <c r="P76" s="62">
        <v>81.62</v>
      </c>
      <c r="Q76" s="62">
        <v>0.4</v>
      </c>
      <c r="R76" s="62" t="s">
        <v>1192</v>
      </c>
      <c r="S76" s="58" t="s">
        <v>102</v>
      </c>
      <c r="T76" s="58" t="s">
        <v>102</v>
      </c>
      <c r="U76" s="58" t="s">
        <v>93</v>
      </c>
      <c r="V76" s="58" t="s">
        <v>279</v>
      </c>
      <c r="X76" s="140"/>
    </row>
    <row r="77" spans="1:24" s="139" customFormat="1" ht="15.75" customHeight="1" x14ac:dyDescent="0.2">
      <c r="A77" s="58" t="s">
        <v>1756</v>
      </c>
      <c r="B77" s="58" t="s">
        <v>88</v>
      </c>
      <c r="C77" s="61" t="s">
        <v>262</v>
      </c>
      <c r="D77" s="59" t="s">
        <v>1431</v>
      </c>
      <c r="E77" s="59" t="s">
        <v>1432</v>
      </c>
      <c r="F77" s="60" t="s">
        <v>717</v>
      </c>
      <c r="G77" s="60" t="s">
        <v>1430</v>
      </c>
      <c r="H77" s="61" t="s">
        <v>89</v>
      </c>
      <c r="I77" s="62">
        <v>290204000</v>
      </c>
      <c r="J77" s="62">
        <v>290204000</v>
      </c>
      <c r="K77" s="62">
        <v>1</v>
      </c>
      <c r="L77" s="62" t="s">
        <v>85</v>
      </c>
      <c r="M77" s="62">
        <v>1</v>
      </c>
      <c r="N77" s="62">
        <v>157.6</v>
      </c>
      <c r="O77" s="62" t="s">
        <v>85</v>
      </c>
      <c r="P77" s="62">
        <v>204.05</v>
      </c>
      <c r="Q77" s="62">
        <v>1</v>
      </c>
      <c r="R77" s="62" t="s">
        <v>1192</v>
      </c>
      <c r="S77" s="58" t="s">
        <v>102</v>
      </c>
      <c r="T77" s="58" t="s">
        <v>102</v>
      </c>
      <c r="U77" s="58" t="s">
        <v>93</v>
      </c>
      <c r="V77" s="58" t="s">
        <v>279</v>
      </c>
      <c r="X77" s="140"/>
    </row>
    <row r="78" spans="1:24" s="139" customFormat="1" ht="15.75" customHeight="1" x14ac:dyDescent="0.2">
      <c r="A78" s="58" t="s">
        <v>1756</v>
      </c>
      <c r="B78" s="58" t="s">
        <v>88</v>
      </c>
      <c r="C78" s="61" t="s">
        <v>262</v>
      </c>
      <c r="D78" s="59" t="s">
        <v>1433</v>
      </c>
      <c r="E78" s="59" t="s">
        <v>1434</v>
      </c>
      <c r="F78" s="60" t="s">
        <v>1435</v>
      </c>
      <c r="G78" s="60" t="s">
        <v>1436</v>
      </c>
      <c r="H78" s="61" t="s">
        <v>89</v>
      </c>
      <c r="I78" s="62">
        <v>300000000</v>
      </c>
      <c r="J78" s="62">
        <v>300000000</v>
      </c>
      <c r="K78" s="62">
        <v>300000000</v>
      </c>
      <c r="L78" s="62">
        <v>60842663.039999999</v>
      </c>
      <c r="M78" s="62">
        <v>239157336.96000001</v>
      </c>
      <c r="N78" s="62">
        <v>47279982600</v>
      </c>
      <c r="O78" s="62">
        <v>10008962913.903</v>
      </c>
      <c r="P78" s="62">
        <v>48800050799.303001</v>
      </c>
      <c r="Q78" s="62">
        <v>239157336.96000001</v>
      </c>
      <c r="R78" s="62" t="s">
        <v>268</v>
      </c>
      <c r="S78" s="58" t="s">
        <v>334</v>
      </c>
      <c r="T78" s="58" t="s">
        <v>246</v>
      </c>
      <c r="U78" s="58" t="s">
        <v>358</v>
      </c>
      <c r="V78" s="58" t="s">
        <v>279</v>
      </c>
      <c r="X78" s="140"/>
    </row>
    <row r="79" spans="1:24" s="139" customFormat="1" ht="15.75" customHeight="1" x14ac:dyDescent="0.2">
      <c r="A79" s="58" t="s">
        <v>1756</v>
      </c>
      <c r="B79" s="58" t="s">
        <v>88</v>
      </c>
      <c r="C79" s="61" t="s">
        <v>262</v>
      </c>
      <c r="D79" s="59" t="s">
        <v>1627</v>
      </c>
      <c r="E79" s="59" t="s">
        <v>1628</v>
      </c>
      <c r="F79" s="60" t="s">
        <v>1641</v>
      </c>
      <c r="G79" s="60" t="s">
        <v>1122</v>
      </c>
      <c r="H79" s="61" t="s">
        <v>89</v>
      </c>
      <c r="I79" s="62">
        <v>500000000</v>
      </c>
      <c r="J79" s="62">
        <v>500000000</v>
      </c>
      <c r="K79" s="62" t="s">
        <v>85</v>
      </c>
      <c r="L79" s="62">
        <v>487800000</v>
      </c>
      <c r="M79" s="62">
        <v>12200000</v>
      </c>
      <c r="N79" s="62" t="s">
        <v>85</v>
      </c>
      <c r="O79" s="62">
        <v>82758293881.988007</v>
      </c>
      <c r="P79" s="62">
        <v>2489409805.776</v>
      </c>
      <c r="Q79" s="62">
        <v>12200000</v>
      </c>
      <c r="R79" s="62" t="s">
        <v>268</v>
      </c>
      <c r="S79" s="58" t="s">
        <v>334</v>
      </c>
      <c r="T79" s="58" t="s">
        <v>1292</v>
      </c>
      <c r="U79" s="58" t="s">
        <v>635</v>
      </c>
      <c r="V79" s="58" t="s">
        <v>279</v>
      </c>
      <c r="X79" s="140"/>
    </row>
    <row r="80" spans="1:24" s="139" customFormat="1" ht="15.75" customHeight="1" x14ac:dyDescent="0.2">
      <c r="A80" s="58" t="s">
        <v>1756</v>
      </c>
      <c r="B80" s="58" t="s">
        <v>88</v>
      </c>
      <c r="C80" s="61" t="s">
        <v>262</v>
      </c>
      <c r="D80" s="59" t="s">
        <v>1758</v>
      </c>
      <c r="E80" s="59" t="s">
        <v>1759</v>
      </c>
      <c r="F80" s="60" t="s">
        <v>1760</v>
      </c>
      <c r="G80" s="60" t="s">
        <v>1586</v>
      </c>
      <c r="H80" s="61" t="s">
        <v>89</v>
      </c>
      <c r="I80" s="62">
        <v>600000000</v>
      </c>
      <c r="J80" s="62">
        <v>600000000</v>
      </c>
      <c r="K80" s="62" t="s">
        <v>85</v>
      </c>
      <c r="L80" s="62">
        <v>100000000</v>
      </c>
      <c r="M80" s="62">
        <v>500000000</v>
      </c>
      <c r="N80" s="62" t="s">
        <v>85</v>
      </c>
      <c r="O80" s="62">
        <v>21005446000</v>
      </c>
      <c r="P80" s="62">
        <v>102024992040</v>
      </c>
      <c r="Q80" s="62">
        <v>500000000</v>
      </c>
      <c r="R80" s="62" t="s">
        <v>1192</v>
      </c>
      <c r="S80" s="58" t="s">
        <v>102</v>
      </c>
      <c r="T80" s="58" t="s">
        <v>102</v>
      </c>
      <c r="U80" s="58" t="s">
        <v>93</v>
      </c>
      <c r="V80" s="58" t="s">
        <v>279</v>
      </c>
      <c r="X80" s="140"/>
    </row>
    <row r="81" spans="1:24" s="139" customFormat="1" ht="15.75" customHeight="1" x14ac:dyDescent="0.2">
      <c r="A81" s="58" t="s">
        <v>1756</v>
      </c>
      <c r="B81" s="58" t="s">
        <v>88</v>
      </c>
      <c r="C81" s="61" t="s">
        <v>262</v>
      </c>
      <c r="D81" s="59" t="s">
        <v>1664</v>
      </c>
      <c r="E81" s="59" t="s">
        <v>1665</v>
      </c>
      <c r="F81" s="60" t="s">
        <v>1666</v>
      </c>
      <c r="G81" s="60" t="s">
        <v>670</v>
      </c>
      <c r="H81" s="61" t="s">
        <v>89</v>
      </c>
      <c r="I81" s="62">
        <v>300000000</v>
      </c>
      <c r="J81" s="62">
        <v>300000000</v>
      </c>
      <c r="K81" s="62" t="s">
        <v>85</v>
      </c>
      <c r="L81" s="62">
        <v>300000000</v>
      </c>
      <c r="M81" s="62" t="s">
        <v>85</v>
      </c>
      <c r="N81" s="62" t="s">
        <v>85</v>
      </c>
      <c r="O81" s="62">
        <v>53378010000</v>
      </c>
      <c r="P81" s="62" t="s">
        <v>85</v>
      </c>
      <c r="Q81" s="62" t="s">
        <v>85</v>
      </c>
      <c r="R81" s="62" t="s">
        <v>1192</v>
      </c>
      <c r="S81" s="58" t="s">
        <v>102</v>
      </c>
      <c r="T81" s="58" t="s">
        <v>102</v>
      </c>
      <c r="U81" s="58" t="s">
        <v>93</v>
      </c>
      <c r="V81" s="58" t="s">
        <v>279</v>
      </c>
      <c r="X81" s="140"/>
    </row>
    <row r="82" spans="1:24" s="139" customFormat="1" ht="15.75" customHeight="1" x14ac:dyDescent="0.2">
      <c r="A82" s="58" t="s">
        <v>1756</v>
      </c>
      <c r="B82" s="58" t="s">
        <v>88</v>
      </c>
      <c r="C82" s="61" t="s">
        <v>262</v>
      </c>
      <c r="D82" s="59" t="s">
        <v>1713</v>
      </c>
      <c r="E82" s="59" t="s">
        <v>1714</v>
      </c>
      <c r="F82" s="60" t="s">
        <v>1715</v>
      </c>
      <c r="G82" s="60" t="s">
        <v>1716</v>
      </c>
      <c r="H82" s="61" t="s">
        <v>89</v>
      </c>
      <c r="I82" s="62">
        <v>300000000</v>
      </c>
      <c r="J82" s="62">
        <v>300000000</v>
      </c>
      <c r="K82" s="62" t="s">
        <v>85</v>
      </c>
      <c r="L82" s="62">
        <v>300000000</v>
      </c>
      <c r="M82" s="62" t="s">
        <v>85</v>
      </c>
      <c r="N82" s="62" t="s">
        <v>85</v>
      </c>
      <c r="O82" s="62">
        <v>54464670000</v>
      </c>
      <c r="P82" s="62" t="s">
        <v>85</v>
      </c>
      <c r="Q82" s="62" t="s">
        <v>85</v>
      </c>
      <c r="R82" s="62" t="s">
        <v>1192</v>
      </c>
      <c r="S82" s="58" t="s">
        <v>102</v>
      </c>
      <c r="T82" s="58" t="s">
        <v>102</v>
      </c>
      <c r="U82" s="58" t="s">
        <v>93</v>
      </c>
      <c r="V82" s="58" t="s">
        <v>279</v>
      </c>
      <c r="X82" s="140"/>
    </row>
    <row r="83" spans="1:24" s="139" customFormat="1" ht="15.75" customHeight="1" x14ac:dyDescent="0.2">
      <c r="A83" s="58" t="s">
        <v>1756</v>
      </c>
      <c r="B83" s="58" t="s">
        <v>88</v>
      </c>
      <c r="C83" s="61" t="s">
        <v>262</v>
      </c>
      <c r="D83" s="59" t="s">
        <v>1309</v>
      </c>
      <c r="E83" s="59" t="s">
        <v>1310</v>
      </c>
      <c r="F83" s="60" t="s">
        <v>1295</v>
      </c>
      <c r="G83" s="60" t="s">
        <v>1311</v>
      </c>
      <c r="H83" s="61" t="s">
        <v>89</v>
      </c>
      <c r="I83" s="62">
        <v>7000000</v>
      </c>
      <c r="J83" s="62">
        <v>7000000</v>
      </c>
      <c r="K83" s="62">
        <v>2833180.12</v>
      </c>
      <c r="L83" s="62">
        <v>1129030.03</v>
      </c>
      <c r="M83" s="62">
        <v>1704150.09</v>
      </c>
      <c r="N83" s="62">
        <v>446509022.588</v>
      </c>
      <c r="O83" s="62">
        <v>195837886.352</v>
      </c>
      <c r="P83" s="62">
        <v>347731798.73400003</v>
      </c>
      <c r="Q83" s="62">
        <v>1704150.09</v>
      </c>
      <c r="R83" s="62" t="s">
        <v>268</v>
      </c>
      <c r="S83" s="58" t="s">
        <v>334</v>
      </c>
      <c r="T83" s="58" t="s">
        <v>95</v>
      </c>
      <c r="U83" s="58" t="s">
        <v>358</v>
      </c>
      <c r="V83" s="58" t="s">
        <v>279</v>
      </c>
      <c r="X83" s="140"/>
    </row>
    <row r="84" spans="1:24" s="139" customFormat="1" ht="15.75" customHeight="1" x14ac:dyDescent="0.2">
      <c r="A84" s="58" t="s">
        <v>1756</v>
      </c>
      <c r="B84" s="58" t="s">
        <v>88</v>
      </c>
      <c r="C84" s="61" t="s">
        <v>262</v>
      </c>
      <c r="D84" s="59" t="s">
        <v>1312</v>
      </c>
      <c r="E84" s="59" t="s">
        <v>1313</v>
      </c>
      <c r="F84" s="60" t="s">
        <v>1234</v>
      </c>
      <c r="G84" s="60" t="s">
        <v>777</v>
      </c>
      <c r="H84" s="61" t="s">
        <v>89</v>
      </c>
      <c r="I84" s="62">
        <v>8320000</v>
      </c>
      <c r="J84" s="62">
        <v>8320000</v>
      </c>
      <c r="K84" s="62">
        <v>8142471.8399999999</v>
      </c>
      <c r="L84" s="62">
        <v>483299.25</v>
      </c>
      <c r="M84" s="62">
        <v>7659172.5899999999</v>
      </c>
      <c r="N84" s="62">
        <v>1283253089.721</v>
      </c>
      <c r="O84" s="62">
        <v>81024567.047000006</v>
      </c>
      <c r="P84" s="62">
        <v>1562854045.0550001</v>
      </c>
      <c r="Q84" s="62">
        <v>7659172.5899999999</v>
      </c>
      <c r="R84" s="62" t="s">
        <v>268</v>
      </c>
      <c r="S84" s="58" t="s">
        <v>334</v>
      </c>
      <c r="T84" s="58" t="s">
        <v>152</v>
      </c>
      <c r="U84" s="58" t="s">
        <v>111</v>
      </c>
      <c r="V84" s="58" t="s">
        <v>279</v>
      </c>
      <c r="X84" s="140"/>
    </row>
    <row r="85" spans="1:24" s="139" customFormat="1" ht="15.75" customHeight="1" x14ac:dyDescent="0.2">
      <c r="A85" s="58" t="s">
        <v>1756</v>
      </c>
      <c r="B85" s="58" t="s">
        <v>88</v>
      </c>
      <c r="C85" s="61" t="s">
        <v>262</v>
      </c>
      <c r="D85" s="59" t="s">
        <v>1314</v>
      </c>
      <c r="E85" s="59" t="s">
        <v>1315</v>
      </c>
      <c r="F85" s="60" t="s">
        <v>1316</v>
      </c>
      <c r="G85" s="60" t="s">
        <v>792</v>
      </c>
      <c r="H85" s="61" t="s">
        <v>89</v>
      </c>
      <c r="I85" s="62">
        <v>15000000</v>
      </c>
      <c r="J85" s="62">
        <v>15000000</v>
      </c>
      <c r="K85" s="62">
        <v>12772453.82</v>
      </c>
      <c r="L85" s="62">
        <v>1896099.85</v>
      </c>
      <c r="M85" s="62">
        <v>10866228.050000001</v>
      </c>
      <c r="N85" s="62">
        <v>2012937981.23</v>
      </c>
      <c r="O85" s="62">
        <v>329502888.52999997</v>
      </c>
      <c r="P85" s="62">
        <v>2217253660.612</v>
      </c>
      <c r="Q85" s="62">
        <v>10866228.050000001</v>
      </c>
      <c r="R85" s="62" t="s">
        <v>268</v>
      </c>
      <c r="S85" s="58" t="s">
        <v>334</v>
      </c>
      <c r="T85" s="58" t="s">
        <v>95</v>
      </c>
      <c r="U85" s="58" t="s">
        <v>111</v>
      </c>
      <c r="V85" s="58" t="s">
        <v>279</v>
      </c>
      <c r="X85" s="140"/>
    </row>
    <row r="86" spans="1:24" s="139" customFormat="1" ht="15.75" customHeight="1" x14ac:dyDescent="0.2">
      <c r="A86" s="58" t="s">
        <v>1756</v>
      </c>
      <c r="B86" s="58" t="s">
        <v>88</v>
      </c>
      <c r="C86" s="61" t="s">
        <v>262</v>
      </c>
      <c r="D86" s="59" t="s">
        <v>1717</v>
      </c>
      <c r="E86" s="59" t="s">
        <v>1718</v>
      </c>
      <c r="F86" s="60" t="s">
        <v>1719</v>
      </c>
      <c r="G86" s="60" t="s">
        <v>1322</v>
      </c>
      <c r="H86" s="61" t="s">
        <v>89</v>
      </c>
      <c r="I86" s="62">
        <v>5000000</v>
      </c>
      <c r="J86" s="62">
        <v>5000000</v>
      </c>
      <c r="K86" s="62" t="s">
        <v>85</v>
      </c>
      <c r="L86" s="62" t="s">
        <v>85</v>
      </c>
      <c r="M86" s="62">
        <v>5000000</v>
      </c>
      <c r="N86" s="62" t="s">
        <v>85</v>
      </c>
      <c r="O86" s="62" t="s">
        <v>85</v>
      </c>
      <c r="P86" s="62">
        <v>1020249920.4</v>
      </c>
      <c r="Q86" s="62">
        <v>5000000</v>
      </c>
      <c r="R86" s="62" t="s">
        <v>268</v>
      </c>
      <c r="S86" s="58" t="s">
        <v>334</v>
      </c>
      <c r="T86" s="58" t="s">
        <v>152</v>
      </c>
      <c r="U86" s="58" t="s">
        <v>1720</v>
      </c>
      <c r="V86" s="58" t="s">
        <v>279</v>
      </c>
      <c r="X86" s="140"/>
    </row>
    <row r="87" spans="1:24" s="139" customFormat="1" ht="15.75" customHeight="1" x14ac:dyDescent="0.2">
      <c r="A87" s="58" t="s">
        <v>1756</v>
      </c>
      <c r="B87" s="58" t="s">
        <v>88</v>
      </c>
      <c r="C87" s="61" t="s">
        <v>262</v>
      </c>
      <c r="D87" s="59" t="s">
        <v>1761</v>
      </c>
      <c r="E87" s="59" t="s">
        <v>1762</v>
      </c>
      <c r="F87" s="60" t="s">
        <v>1763</v>
      </c>
      <c r="G87" s="60" t="s">
        <v>1427</v>
      </c>
      <c r="H87" s="61" t="s">
        <v>92</v>
      </c>
      <c r="I87" s="62">
        <v>75100000</v>
      </c>
      <c r="J87" s="62">
        <v>78104000.124966398</v>
      </c>
      <c r="K87" s="62" t="s">
        <v>85</v>
      </c>
      <c r="L87" s="62" t="s">
        <v>85</v>
      </c>
      <c r="M87" s="62">
        <v>78104000.125</v>
      </c>
      <c r="N87" s="62" t="s">
        <v>85</v>
      </c>
      <c r="O87" s="62" t="s">
        <v>85</v>
      </c>
      <c r="P87" s="62">
        <v>15937119982.084</v>
      </c>
      <c r="Q87" s="62">
        <v>75100000</v>
      </c>
      <c r="R87" s="62" t="s">
        <v>1192</v>
      </c>
      <c r="S87" s="58" t="s">
        <v>102</v>
      </c>
      <c r="T87" s="58" t="s">
        <v>102</v>
      </c>
      <c r="U87" s="58" t="s">
        <v>93</v>
      </c>
      <c r="V87" s="58" t="s">
        <v>279</v>
      </c>
      <c r="X87" s="140"/>
    </row>
    <row r="88" spans="1:24" s="139" customFormat="1" ht="15.75" customHeight="1" x14ac:dyDescent="0.2">
      <c r="A88" s="58" t="s">
        <v>1756</v>
      </c>
      <c r="B88" s="58" t="s">
        <v>88</v>
      </c>
      <c r="C88" s="61" t="s">
        <v>262</v>
      </c>
      <c r="D88" s="59" t="s">
        <v>1437</v>
      </c>
      <c r="E88" s="59" t="s">
        <v>927</v>
      </c>
      <c r="F88" s="60" t="s">
        <v>1308</v>
      </c>
      <c r="G88" s="60" t="s">
        <v>777</v>
      </c>
      <c r="H88" s="61" t="s">
        <v>89</v>
      </c>
      <c r="I88" s="62">
        <v>37200000</v>
      </c>
      <c r="J88" s="62">
        <v>37200000</v>
      </c>
      <c r="K88" s="62">
        <v>37200000</v>
      </c>
      <c r="L88" s="62" t="s">
        <v>85</v>
      </c>
      <c r="M88" s="62">
        <v>37200000</v>
      </c>
      <c r="N88" s="62">
        <v>5862717842.3999996</v>
      </c>
      <c r="O88" s="62" t="s">
        <v>85</v>
      </c>
      <c r="P88" s="62">
        <v>7590659407.776</v>
      </c>
      <c r="Q88" s="62">
        <v>37200000</v>
      </c>
      <c r="R88" s="62" t="s">
        <v>268</v>
      </c>
      <c r="S88" s="58" t="s">
        <v>334</v>
      </c>
      <c r="T88" s="58" t="s">
        <v>280</v>
      </c>
      <c r="U88" s="58" t="s">
        <v>120</v>
      </c>
      <c r="V88" s="58" t="s">
        <v>279</v>
      </c>
      <c r="X88" s="140"/>
    </row>
    <row r="89" spans="1:24" s="139" customFormat="1" ht="15.75" customHeight="1" x14ac:dyDescent="0.2">
      <c r="A89" s="58" t="s">
        <v>1756</v>
      </c>
      <c r="B89" s="58" t="s">
        <v>88</v>
      </c>
      <c r="C89" s="61" t="s">
        <v>262</v>
      </c>
      <c r="D89" s="59" t="s">
        <v>780</v>
      </c>
      <c r="E89" s="59" t="s">
        <v>781</v>
      </c>
      <c r="F89" s="60" t="s">
        <v>782</v>
      </c>
      <c r="G89" s="60" t="s">
        <v>951</v>
      </c>
      <c r="H89" s="61" t="s">
        <v>89</v>
      </c>
      <c r="I89" s="62">
        <v>5000000</v>
      </c>
      <c r="J89" s="62">
        <v>5000000</v>
      </c>
      <c r="K89" s="62">
        <v>3601016.37</v>
      </c>
      <c r="L89" s="62" t="s">
        <v>85</v>
      </c>
      <c r="M89" s="62">
        <v>3601016.37</v>
      </c>
      <c r="N89" s="62">
        <v>567519971.05299997</v>
      </c>
      <c r="O89" s="62" t="s">
        <v>85</v>
      </c>
      <c r="P89" s="62">
        <v>734787332.97000003</v>
      </c>
      <c r="Q89" s="62">
        <v>3601016.37</v>
      </c>
      <c r="R89" s="62" t="s">
        <v>268</v>
      </c>
      <c r="S89" s="58" t="s">
        <v>334</v>
      </c>
      <c r="T89" s="58" t="s">
        <v>90</v>
      </c>
      <c r="U89" s="58" t="s">
        <v>111</v>
      </c>
      <c r="V89" s="58" t="s">
        <v>279</v>
      </c>
      <c r="X89" s="140"/>
    </row>
    <row r="90" spans="1:24" s="139" customFormat="1" ht="15.75" customHeight="1" x14ac:dyDescent="0.2">
      <c r="A90" s="58" t="s">
        <v>1756</v>
      </c>
      <c r="B90" s="58" t="s">
        <v>88</v>
      </c>
      <c r="C90" s="61" t="s">
        <v>262</v>
      </c>
      <c r="D90" s="59" t="s">
        <v>926</v>
      </c>
      <c r="E90" s="59" t="s">
        <v>927</v>
      </c>
      <c r="F90" s="60" t="s">
        <v>928</v>
      </c>
      <c r="G90" s="60" t="s">
        <v>734</v>
      </c>
      <c r="H90" s="61" t="s">
        <v>89</v>
      </c>
      <c r="I90" s="62">
        <v>9700000</v>
      </c>
      <c r="J90" s="62">
        <v>9700000</v>
      </c>
      <c r="K90" s="62">
        <v>1629073.81</v>
      </c>
      <c r="L90" s="62" t="s">
        <v>85</v>
      </c>
      <c r="M90" s="62">
        <v>1629073.81</v>
      </c>
      <c r="N90" s="62">
        <v>256741937.97</v>
      </c>
      <c r="O90" s="62" t="s">
        <v>85</v>
      </c>
      <c r="P90" s="62">
        <v>332412484.99599999</v>
      </c>
      <c r="Q90" s="62">
        <v>1629073.81</v>
      </c>
      <c r="R90" s="62" t="s">
        <v>268</v>
      </c>
      <c r="S90" s="58" t="s">
        <v>334</v>
      </c>
      <c r="T90" s="58" t="s">
        <v>280</v>
      </c>
      <c r="U90" s="58" t="s">
        <v>120</v>
      </c>
      <c r="V90" s="58" t="s">
        <v>279</v>
      </c>
      <c r="X90" s="140"/>
    </row>
    <row r="91" spans="1:24" s="139" customFormat="1" ht="15.75" customHeight="1" x14ac:dyDescent="0.2">
      <c r="A91" s="58" t="s">
        <v>1756</v>
      </c>
      <c r="B91" s="58" t="s">
        <v>88</v>
      </c>
      <c r="C91" s="61" t="s">
        <v>262</v>
      </c>
      <c r="D91" s="59" t="s">
        <v>929</v>
      </c>
      <c r="E91" s="59" t="s">
        <v>930</v>
      </c>
      <c r="F91" s="60" t="s">
        <v>931</v>
      </c>
      <c r="G91" s="60" t="s">
        <v>932</v>
      </c>
      <c r="H91" s="61" t="s">
        <v>89</v>
      </c>
      <c r="I91" s="62">
        <v>10000000</v>
      </c>
      <c r="J91" s="62">
        <v>10000000</v>
      </c>
      <c r="K91" s="62">
        <v>5734602.0300000003</v>
      </c>
      <c r="L91" s="62" t="s">
        <v>85</v>
      </c>
      <c r="M91" s="62">
        <v>5734602.0300000003</v>
      </c>
      <c r="N91" s="62">
        <v>903772947.32099998</v>
      </c>
      <c r="O91" s="62" t="s">
        <v>85</v>
      </c>
      <c r="P91" s="62">
        <v>1170145452.927</v>
      </c>
      <c r="Q91" s="62">
        <v>5734602.0300000003</v>
      </c>
      <c r="R91" s="62" t="s">
        <v>268</v>
      </c>
      <c r="S91" s="58" t="s">
        <v>334</v>
      </c>
      <c r="T91" s="58" t="s">
        <v>280</v>
      </c>
      <c r="U91" s="58" t="s">
        <v>358</v>
      </c>
      <c r="V91" s="58" t="s">
        <v>279</v>
      </c>
      <c r="X91" s="140"/>
    </row>
    <row r="92" spans="1:24" s="139" customFormat="1" ht="15.75" customHeight="1" x14ac:dyDescent="0.2">
      <c r="A92" s="58" t="s">
        <v>1756</v>
      </c>
      <c r="B92" s="58" t="s">
        <v>933</v>
      </c>
      <c r="C92" s="61" t="s">
        <v>263</v>
      </c>
      <c r="D92" s="59" t="s">
        <v>1230</v>
      </c>
      <c r="E92" s="59" t="s">
        <v>1231</v>
      </c>
      <c r="F92" s="60" t="s">
        <v>1232</v>
      </c>
      <c r="G92" s="60" t="s">
        <v>1438</v>
      </c>
      <c r="H92" s="61" t="s">
        <v>89</v>
      </c>
      <c r="I92" s="62">
        <v>700000</v>
      </c>
      <c r="J92" s="62">
        <v>700000</v>
      </c>
      <c r="K92" s="62">
        <v>234035.19</v>
      </c>
      <c r="L92" s="62" t="s">
        <v>85</v>
      </c>
      <c r="M92" s="62">
        <v>234035.19</v>
      </c>
      <c r="N92" s="62">
        <v>36883932.369999997</v>
      </c>
      <c r="O92" s="62" t="s">
        <v>85</v>
      </c>
      <c r="P92" s="62">
        <v>47754876.794</v>
      </c>
      <c r="Q92" s="62">
        <v>234035.19</v>
      </c>
      <c r="R92" s="62" t="s">
        <v>268</v>
      </c>
      <c r="S92" s="58" t="s">
        <v>334</v>
      </c>
      <c r="T92" s="58" t="s">
        <v>152</v>
      </c>
      <c r="U92" s="58" t="s">
        <v>111</v>
      </c>
      <c r="V92" s="58" t="s">
        <v>279</v>
      </c>
      <c r="X92" s="140"/>
    </row>
    <row r="93" spans="1:24" s="139" customFormat="1" ht="15.75" customHeight="1" x14ac:dyDescent="0.2">
      <c r="A93" s="58" t="s">
        <v>1756</v>
      </c>
      <c r="B93" s="58" t="s">
        <v>933</v>
      </c>
      <c r="C93" s="61" t="s">
        <v>263</v>
      </c>
      <c r="D93" s="59" t="s">
        <v>1439</v>
      </c>
      <c r="E93" s="59" t="s">
        <v>1440</v>
      </c>
      <c r="F93" s="60" t="s">
        <v>1441</v>
      </c>
      <c r="G93" s="60" t="s">
        <v>737</v>
      </c>
      <c r="H93" s="61" t="s">
        <v>89</v>
      </c>
      <c r="I93" s="62">
        <v>4136500</v>
      </c>
      <c r="J93" s="62">
        <v>4136500</v>
      </c>
      <c r="K93" s="62">
        <v>4136500</v>
      </c>
      <c r="L93" s="62">
        <v>1199970</v>
      </c>
      <c r="M93" s="62">
        <v>2936530</v>
      </c>
      <c r="N93" s="62">
        <v>651912160.08299994</v>
      </c>
      <c r="O93" s="62">
        <v>196530967</v>
      </c>
      <c r="P93" s="62">
        <v>599198899.75</v>
      </c>
      <c r="Q93" s="62">
        <v>2936530</v>
      </c>
      <c r="R93" s="62" t="s">
        <v>268</v>
      </c>
      <c r="S93" s="58" t="s">
        <v>334</v>
      </c>
      <c r="T93" s="58" t="s">
        <v>95</v>
      </c>
      <c r="U93" s="58" t="s">
        <v>120</v>
      </c>
      <c r="V93" s="58" t="s">
        <v>279</v>
      </c>
      <c r="X93" s="140"/>
    </row>
    <row r="94" spans="1:24" s="139" customFormat="1" ht="15.75" customHeight="1" x14ac:dyDescent="0.2">
      <c r="A94" s="58" t="s">
        <v>1756</v>
      </c>
      <c r="B94" s="58" t="s">
        <v>933</v>
      </c>
      <c r="C94" s="61" t="s">
        <v>262</v>
      </c>
      <c r="D94" s="59" t="s">
        <v>1442</v>
      </c>
      <c r="E94" s="59" t="s">
        <v>1443</v>
      </c>
      <c r="F94" s="60" t="s">
        <v>1444</v>
      </c>
      <c r="G94" s="60" t="s">
        <v>777</v>
      </c>
      <c r="H94" s="61" t="s">
        <v>89</v>
      </c>
      <c r="I94" s="62">
        <v>71800000</v>
      </c>
      <c r="J94" s="62">
        <v>71800000</v>
      </c>
      <c r="K94" s="62">
        <v>71800000</v>
      </c>
      <c r="L94" s="62" t="s">
        <v>85</v>
      </c>
      <c r="M94" s="62">
        <v>71800000</v>
      </c>
      <c r="N94" s="62">
        <v>11315675835.6</v>
      </c>
      <c r="O94" s="62" t="s">
        <v>85</v>
      </c>
      <c r="P94" s="62">
        <v>14650788856.944</v>
      </c>
      <c r="Q94" s="62">
        <v>71800000</v>
      </c>
      <c r="R94" s="62" t="s">
        <v>268</v>
      </c>
      <c r="S94" s="58" t="s">
        <v>334</v>
      </c>
      <c r="T94" s="58" t="s">
        <v>280</v>
      </c>
      <c r="U94" s="58" t="s">
        <v>120</v>
      </c>
      <c r="V94" s="58" t="s">
        <v>279</v>
      </c>
      <c r="X94" s="140"/>
    </row>
    <row r="95" spans="1:24" s="139" customFormat="1" ht="15.75" customHeight="1" x14ac:dyDescent="0.2">
      <c r="A95" s="58" t="s">
        <v>1756</v>
      </c>
      <c r="B95" s="58" t="s">
        <v>933</v>
      </c>
      <c r="C95" s="61" t="s">
        <v>262</v>
      </c>
      <c r="D95" s="59" t="s">
        <v>1320</v>
      </c>
      <c r="E95" s="59" t="s">
        <v>1445</v>
      </c>
      <c r="F95" s="60" t="s">
        <v>1321</v>
      </c>
      <c r="G95" s="60" t="s">
        <v>1322</v>
      </c>
      <c r="H95" s="61" t="s">
        <v>89</v>
      </c>
      <c r="I95" s="62">
        <v>40000000</v>
      </c>
      <c r="J95" s="62">
        <v>40000000</v>
      </c>
      <c r="K95" s="62">
        <v>36915000</v>
      </c>
      <c r="L95" s="62" t="s">
        <v>85</v>
      </c>
      <c r="M95" s="62">
        <v>36915000</v>
      </c>
      <c r="N95" s="62">
        <v>5817801858.9300003</v>
      </c>
      <c r="O95" s="62" t="s">
        <v>85</v>
      </c>
      <c r="P95" s="62">
        <v>7532505162.3129997</v>
      </c>
      <c r="Q95" s="62">
        <v>36915000</v>
      </c>
      <c r="R95" s="62" t="s">
        <v>268</v>
      </c>
      <c r="S95" s="58" t="s">
        <v>334</v>
      </c>
      <c r="T95" s="58" t="s">
        <v>95</v>
      </c>
      <c r="U95" s="58" t="s">
        <v>120</v>
      </c>
      <c r="V95" s="58" t="s">
        <v>279</v>
      </c>
      <c r="X95" s="140"/>
    </row>
    <row r="96" spans="1:24" s="139" customFormat="1" ht="15.75" customHeight="1" x14ac:dyDescent="0.2">
      <c r="A96" s="58" t="s">
        <v>1756</v>
      </c>
      <c r="B96" s="58" t="s">
        <v>933</v>
      </c>
      <c r="C96" s="61" t="s">
        <v>262</v>
      </c>
      <c r="D96" s="59" t="s">
        <v>1764</v>
      </c>
      <c r="E96" s="59" t="s">
        <v>1765</v>
      </c>
      <c r="F96" s="60" t="s">
        <v>1766</v>
      </c>
      <c r="G96" s="60" t="s">
        <v>1655</v>
      </c>
      <c r="H96" s="61" t="s">
        <v>92</v>
      </c>
      <c r="I96" s="62">
        <v>171700000</v>
      </c>
      <c r="J96" s="62">
        <v>178568000.28570881</v>
      </c>
      <c r="K96" s="62" t="s">
        <v>85</v>
      </c>
      <c r="L96" s="62" t="s">
        <v>85</v>
      </c>
      <c r="M96" s="62">
        <v>178568000.28600001</v>
      </c>
      <c r="N96" s="62" t="s">
        <v>85</v>
      </c>
      <c r="O96" s="62" t="s">
        <v>85</v>
      </c>
      <c r="P96" s="62">
        <v>36436797615.496002</v>
      </c>
      <c r="Q96" s="62">
        <v>171700000</v>
      </c>
      <c r="R96" s="62" t="s">
        <v>268</v>
      </c>
      <c r="S96" s="58" t="s">
        <v>334</v>
      </c>
      <c r="T96" s="58" t="s">
        <v>152</v>
      </c>
      <c r="U96" s="58" t="s">
        <v>358</v>
      </c>
      <c r="V96" s="58" t="s">
        <v>279</v>
      </c>
      <c r="X96" s="140"/>
    </row>
    <row r="97" spans="1:24" s="139" customFormat="1" ht="15.75" customHeight="1" x14ac:dyDescent="0.2">
      <c r="A97" s="58" t="s">
        <v>1756</v>
      </c>
      <c r="B97" s="58" t="s">
        <v>933</v>
      </c>
      <c r="C97" s="61" t="s">
        <v>262</v>
      </c>
      <c r="D97" s="59" t="s">
        <v>934</v>
      </c>
      <c r="E97" s="59" t="s">
        <v>935</v>
      </c>
      <c r="F97" s="60" t="s">
        <v>936</v>
      </c>
      <c r="G97" s="60" t="s">
        <v>670</v>
      </c>
      <c r="H97" s="61" t="s">
        <v>89</v>
      </c>
      <c r="I97" s="62">
        <v>300000000</v>
      </c>
      <c r="J97" s="62">
        <v>300000000</v>
      </c>
      <c r="K97" s="62">
        <v>298751188.93000001</v>
      </c>
      <c r="L97" s="62">
        <v>40423307.600000001</v>
      </c>
      <c r="M97" s="62">
        <v>258327881.33000001</v>
      </c>
      <c r="N97" s="62">
        <v>47083170047.799004</v>
      </c>
      <c r="O97" s="62">
        <v>6567901507.7559996</v>
      </c>
      <c r="P97" s="62">
        <v>52711800072.806999</v>
      </c>
      <c r="Q97" s="62">
        <v>258327881.33000001</v>
      </c>
      <c r="R97" s="62" t="s">
        <v>268</v>
      </c>
      <c r="S97" s="58" t="s">
        <v>334</v>
      </c>
      <c r="T97" s="58" t="s">
        <v>246</v>
      </c>
      <c r="U97" s="58" t="s">
        <v>87</v>
      </c>
      <c r="V97" s="58" t="s">
        <v>279</v>
      </c>
      <c r="X97" s="140"/>
    </row>
    <row r="98" spans="1:24" s="139" customFormat="1" ht="15.75" customHeight="1" x14ac:dyDescent="0.2">
      <c r="A98" s="58" t="s">
        <v>1756</v>
      </c>
      <c r="B98" s="58" t="s">
        <v>1233</v>
      </c>
      <c r="C98" s="61" t="s">
        <v>262</v>
      </c>
      <c r="D98" s="59" t="s">
        <v>1447</v>
      </c>
      <c r="E98" s="59" t="s">
        <v>1448</v>
      </c>
      <c r="F98" s="60" t="s">
        <v>1449</v>
      </c>
      <c r="G98" s="60" t="s">
        <v>1307</v>
      </c>
      <c r="H98" s="61" t="s">
        <v>89</v>
      </c>
      <c r="I98" s="62">
        <v>350000000</v>
      </c>
      <c r="J98" s="62">
        <v>350000000</v>
      </c>
      <c r="K98" s="62">
        <v>61000000</v>
      </c>
      <c r="L98" s="62">
        <v>61000000</v>
      </c>
      <c r="M98" s="62" t="s">
        <v>85</v>
      </c>
      <c r="N98" s="62">
        <v>9613596462</v>
      </c>
      <c r="O98" s="62">
        <v>9663487927.993</v>
      </c>
      <c r="P98" s="62" t="s">
        <v>85</v>
      </c>
      <c r="Q98" s="62" t="s">
        <v>85</v>
      </c>
      <c r="R98" s="62" t="s">
        <v>1192</v>
      </c>
      <c r="S98" s="58" t="s">
        <v>102</v>
      </c>
      <c r="T98" s="58" t="s">
        <v>102</v>
      </c>
      <c r="U98" s="58" t="s">
        <v>93</v>
      </c>
      <c r="V98" s="58" t="s">
        <v>470</v>
      </c>
      <c r="X98" s="140"/>
    </row>
    <row r="99" spans="1:24" s="139" customFormat="1" ht="15.75" customHeight="1" x14ac:dyDescent="0.2">
      <c r="A99" s="58" t="s">
        <v>1756</v>
      </c>
      <c r="B99" s="58" t="s">
        <v>1450</v>
      </c>
      <c r="C99" s="61" t="s">
        <v>263</v>
      </c>
      <c r="D99" s="59" t="s">
        <v>1629</v>
      </c>
      <c r="E99" s="59" t="s">
        <v>1642</v>
      </c>
      <c r="F99" s="60" t="s">
        <v>1643</v>
      </c>
      <c r="G99" s="60" t="s">
        <v>1644</v>
      </c>
      <c r="H99" s="61" t="s">
        <v>89</v>
      </c>
      <c r="I99" s="62">
        <v>41660764</v>
      </c>
      <c r="J99" s="62">
        <v>41660764</v>
      </c>
      <c r="K99" s="62" t="s">
        <v>85</v>
      </c>
      <c r="L99" s="62">
        <v>41660764</v>
      </c>
      <c r="M99" s="62" t="s">
        <v>85</v>
      </c>
      <c r="N99" s="62" t="s">
        <v>85</v>
      </c>
      <c r="O99" s="62">
        <v>6636184758.3199997</v>
      </c>
      <c r="P99" s="62" t="s">
        <v>85</v>
      </c>
      <c r="Q99" s="62" t="s">
        <v>85</v>
      </c>
      <c r="R99" s="62" t="s">
        <v>1192</v>
      </c>
      <c r="S99" s="58" t="s">
        <v>102</v>
      </c>
      <c r="T99" s="58" t="s">
        <v>102</v>
      </c>
      <c r="U99" s="58" t="s">
        <v>93</v>
      </c>
      <c r="V99" s="58" t="s">
        <v>1454</v>
      </c>
      <c r="X99" s="140"/>
    </row>
    <row r="100" spans="1:24" s="139" customFormat="1" ht="15.75" customHeight="1" x14ac:dyDescent="0.2">
      <c r="A100" s="58" t="s">
        <v>1756</v>
      </c>
      <c r="B100" s="58" t="s">
        <v>1450</v>
      </c>
      <c r="C100" s="61" t="s">
        <v>262</v>
      </c>
      <c r="D100" s="59" t="s">
        <v>1451</v>
      </c>
      <c r="E100" s="59" t="s">
        <v>1452</v>
      </c>
      <c r="F100" s="60" t="s">
        <v>1643</v>
      </c>
      <c r="G100" s="60" t="s">
        <v>1453</v>
      </c>
      <c r="H100" s="61" t="s">
        <v>89</v>
      </c>
      <c r="I100" s="62">
        <v>400000000</v>
      </c>
      <c r="J100" s="62">
        <v>400000000</v>
      </c>
      <c r="K100" s="62" t="s">
        <v>85</v>
      </c>
      <c r="L100" s="62">
        <v>400000000</v>
      </c>
      <c r="M100" s="62" t="s">
        <v>85</v>
      </c>
      <c r="N100" s="62" t="s">
        <v>85</v>
      </c>
      <c r="O100" s="62">
        <v>63716400000</v>
      </c>
      <c r="P100" s="62" t="s">
        <v>85</v>
      </c>
      <c r="Q100" s="62" t="s">
        <v>85</v>
      </c>
      <c r="R100" s="62" t="s">
        <v>1192</v>
      </c>
      <c r="S100" s="58" t="s">
        <v>102</v>
      </c>
      <c r="T100" s="58" t="s">
        <v>102</v>
      </c>
      <c r="U100" s="58" t="s">
        <v>93</v>
      </c>
      <c r="V100" s="58" t="s">
        <v>1454</v>
      </c>
      <c r="X100" s="140"/>
    </row>
    <row r="101" spans="1:24" s="139" customFormat="1" ht="15.75" customHeight="1" x14ac:dyDescent="0.2">
      <c r="A101" s="58" t="s">
        <v>1756</v>
      </c>
      <c r="B101" s="58" t="s">
        <v>1450</v>
      </c>
      <c r="C101" s="61" t="s">
        <v>262</v>
      </c>
      <c r="D101" s="59" t="s">
        <v>1457</v>
      </c>
      <c r="E101" s="59" t="s">
        <v>1458</v>
      </c>
      <c r="F101" s="60" t="s">
        <v>1643</v>
      </c>
      <c r="G101" s="60" t="s">
        <v>1455</v>
      </c>
      <c r="H101" s="61" t="s">
        <v>89</v>
      </c>
      <c r="I101" s="62">
        <v>300000000</v>
      </c>
      <c r="J101" s="62">
        <v>300000000</v>
      </c>
      <c r="K101" s="62" t="s">
        <v>85</v>
      </c>
      <c r="L101" s="62">
        <v>300000000</v>
      </c>
      <c r="M101" s="62" t="s">
        <v>85</v>
      </c>
      <c r="N101" s="62" t="s">
        <v>85</v>
      </c>
      <c r="O101" s="62">
        <v>47787300000</v>
      </c>
      <c r="P101" s="62" t="s">
        <v>85</v>
      </c>
      <c r="Q101" s="62" t="s">
        <v>85</v>
      </c>
      <c r="R101" s="62" t="s">
        <v>1192</v>
      </c>
      <c r="S101" s="58" t="s">
        <v>102</v>
      </c>
      <c r="T101" s="58" t="s">
        <v>102</v>
      </c>
      <c r="U101" s="58" t="s">
        <v>93</v>
      </c>
      <c r="V101" s="58" t="s">
        <v>1454</v>
      </c>
      <c r="X101" s="140"/>
    </row>
    <row r="102" spans="1:24" s="139" customFormat="1" ht="15.75" customHeight="1" x14ac:dyDescent="0.2">
      <c r="A102" s="58" t="s">
        <v>1756</v>
      </c>
      <c r="B102" s="58" t="s">
        <v>1450</v>
      </c>
      <c r="C102" s="61" t="s">
        <v>262</v>
      </c>
      <c r="D102" s="59" t="s">
        <v>1459</v>
      </c>
      <c r="E102" s="59" t="s">
        <v>1460</v>
      </c>
      <c r="F102" s="60" t="s">
        <v>1643</v>
      </c>
      <c r="G102" s="60" t="s">
        <v>1456</v>
      </c>
      <c r="H102" s="61" t="s">
        <v>89</v>
      </c>
      <c r="I102" s="62">
        <v>300000000</v>
      </c>
      <c r="J102" s="62">
        <v>300000000</v>
      </c>
      <c r="K102" s="62" t="s">
        <v>85</v>
      </c>
      <c r="L102" s="62">
        <v>300000000</v>
      </c>
      <c r="M102" s="62" t="s">
        <v>85</v>
      </c>
      <c r="N102" s="62" t="s">
        <v>85</v>
      </c>
      <c r="O102" s="62">
        <v>47787300000</v>
      </c>
      <c r="P102" s="62" t="s">
        <v>85</v>
      </c>
      <c r="Q102" s="62" t="s">
        <v>85</v>
      </c>
      <c r="R102" s="62" t="s">
        <v>1192</v>
      </c>
      <c r="S102" s="58" t="s">
        <v>102</v>
      </c>
      <c r="T102" s="58" t="s">
        <v>102</v>
      </c>
      <c r="U102" s="58" t="s">
        <v>93</v>
      </c>
      <c r="V102" s="58" t="s">
        <v>1454</v>
      </c>
      <c r="X102" s="140"/>
    </row>
    <row r="103" spans="1:24" s="139" customFormat="1" ht="15.75" customHeight="1" x14ac:dyDescent="0.2">
      <c r="A103" s="58" t="s">
        <v>1756</v>
      </c>
      <c r="B103" s="58" t="s">
        <v>1450</v>
      </c>
      <c r="C103" s="61" t="s">
        <v>262</v>
      </c>
      <c r="D103" s="59" t="s">
        <v>1721</v>
      </c>
      <c r="E103" s="59" t="s">
        <v>1722</v>
      </c>
      <c r="F103" s="60" t="s">
        <v>1617</v>
      </c>
      <c r="G103" s="60" t="s">
        <v>1723</v>
      </c>
      <c r="H103" s="61" t="s">
        <v>89</v>
      </c>
      <c r="I103" s="62">
        <v>1000000000</v>
      </c>
      <c r="J103" s="62">
        <v>1000000000</v>
      </c>
      <c r="K103" s="62" t="s">
        <v>85</v>
      </c>
      <c r="L103" s="62">
        <v>1000000000</v>
      </c>
      <c r="M103" s="62" t="s">
        <v>85</v>
      </c>
      <c r="N103" s="62" t="s">
        <v>85</v>
      </c>
      <c r="O103" s="62">
        <v>176617088120.73001</v>
      </c>
      <c r="P103" s="62" t="s">
        <v>85</v>
      </c>
      <c r="Q103" s="62" t="s">
        <v>85</v>
      </c>
      <c r="R103" s="62" t="s">
        <v>1192</v>
      </c>
      <c r="S103" s="58" t="s">
        <v>102</v>
      </c>
      <c r="T103" s="58" t="s">
        <v>102</v>
      </c>
      <c r="U103" s="58" t="s">
        <v>93</v>
      </c>
      <c r="V103" s="58" t="s">
        <v>1454</v>
      </c>
      <c r="X103" s="140"/>
    </row>
    <row r="104" spans="1:24" s="139" customFormat="1" ht="15.75" customHeight="1" x14ac:dyDescent="0.2">
      <c r="A104" s="58" t="s">
        <v>1756</v>
      </c>
      <c r="B104" s="58" t="s">
        <v>265</v>
      </c>
      <c r="C104" s="61" t="s">
        <v>263</v>
      </c>
      <c r="D104" s="59" t="s">
        <v>937</v>
      </c>
      <c r="E104" s="59" t="s">
        <v>938</v>
      </c>
      <c r="F104" s="60" t="s">
        <v>939</v>
      </c>
      <c r="G104" s="60" t="s">
        <v>940</v>
      </c>
      <c r="H104" s="61" t="s">
        <v>941</v>
      </c>
      <c r="I104" s="62">
        <v>1333000</v>
      </c>
      <c r="J104" s="62">
        <v>1031893.4819631522</v>
      </c>
      <c r="K104" s="62">
        <v>625909.64599999995</v>
      </c>
      <c r="L104" s="62" t="s">
        <v>85</v>
      </c>
      <c r="M104" s="62">
        <v>600568.97400000005</v>
      </c>
      <c r="N104" s="62">
        <v>98643323.912</v>
      </c>
      <c r="O104" s="62" t="s">
        <v>85</v>
      </c>
      <c r="P104" s="62">
        <v>122546089.487</v>
      </c>
      <c r="Q104" s="62">
        <v>775815</v>
      </c>
      <c r="R104" s="62" t="s">
        <v>268</v>
      </c>
      <c r="S104" s="58" t="s">
        <v>334</v>
      </c>
      <c r="T104" s="58" t="s">
        <v>1195</v>
      </c>
      <c r="U104" s="58" t="s">
        <v>942</v>
      </c>
      <c r="V104" s="58" t="s">
        <v>284</v>
      </c>
      <c r="X104" s="140"/>
    </row>
    <row r="105" spans="1:24" s="139" customFormat="1" ht="15.75" customHeight="1" x14ac:dyDescent="0.2">
      <c r="A105" s="58" t="s">
        <v>1756</v>
      </c>
      <c r="B105" s="58" t="s">
        <v>264</v>
      </c>
      <c r="C105" s="61" t="s">
        <v>263</v>
      </c>
      <c r="D105" s="59" t="s">
        <v>1130</v>
      </c>
      <c r="E105" s="59" t="s">
        <v>1131</v>
      </c>
      <c r="F105" s="60" t="s">
        <v>1132</v>
      </c>
      <c r="G105" s="60" t="s">
        <v>737</v>
      </c>
      <c r="H105" s="61" t="s">
        <v>125</v>
      </c>
      <c r="I105" s="62">
        <v>99970000</v>
      </c>
      <c r="J105" s="62">
        <v>14922120.027103119</v>
      </c>
      <c r="K105" s="62">
        <v>15480983.312000001</v>
      </c>
      <c r="L105" s="62">
        <v>1158988.3400000001</v>
      </c>
      <c r="M105" s="62">
        <v>13819740.805</v>
      </c>
      <c r="N105" s="62">
        <v>2439802072.0029998</v>
      </c>
      <c r="O105" s="62">
        <v>203608675.53999999</v>
      </c>
      <c r="P105" s="62">
        <v>2819917891.3410001</v>
      </c>
      <c r="Q105" s="62">
        <v>92584665.303000003</v>
      </c>
      <c r="R105" s="62" t="s">
        <v>268</v>
      </c>
      <c r="S105" s="58" t="s">
        <v>334</v>
      </c>
      <c r="T105" s="58" t="s">
        <v>96</v>
      </c>
      <c r="U105" s="58" t="s">
        <v>50</v>
      </c>
      <c r="V105" s="58" t="s">
        <v>284</v>
      </c>
      <c r="X105" s="140"/>
    </row>
    <row r="106" spans="1:24" s="139" customFormat="1" ht="15.75" customHeight="1" x14ac:dyDescent="0.2">
      <c r="A106" s="58" t="s">
        <v>1756</v>
      </c>
      <c r="B106" s="58" t="s">
        <v>264</v>
      </c>
      <c r="C106" s="61" t="s">
        <v>263</v>
      </c>
      <c r="D106" s="59" t="s">
        <v>1134</v>
      </c>
      <c r="E106" s="59" t="s">
        <v>1135</v>
      </c>
      <c r="F106" s="60" t="s">
        <v>1132</v>
      </c>
      <c r="G106" s="60" t="s">
        <v>1133</v>
      </c>
      <c r="H106" s="61" t="s">
        <v>125</v>
      </c>
      <c r="I106" s="62">
        <v>40200000</v>
      </c>
      <c r="J106" s="62">
        <v>6000492.398615038</v>
      </c>
      <c r="K106" s="62">
        <v>6225222.858</v>
      </c>
      <c r="L106" s="62" t="s">
        <v>85</v>
      </c>
      <c r="M106" s="62">
        <v>6000492.3990000002</v>
      </c>
      <c r="N106" s="62">
        <v>981094761.37399995</v>
      </c>
      <c r="O106" s="62" t="s">
        <v>85</v>
      </c>
      <c r="P106" s="62">
        <v>1224400378.4100001</v>
      </c>
      <c r="Q106" s="62">
        <v>40200000</v>
      </c>
      <c r="R106" s="62" t="s">
        <v>268</v>
      </c>
      <c r="S106" s="58" t="s">
        <v>334</v>
      </c>
      <c r="T106" s="58" t="s">
        <v>97</v>
      </c>
      <c r="U106" s="58" t="s">
        <v>32</v>
      </c>
      <c r="V106" s="58" t="s">
        <v>284</v>
      </c>
      <c r="X106" s="140"/>
    </row>
    <row r="107" spans="1:24" s="139" customFormat="1" ht="15.75" customHeight="1" x14ac:dyDescent="0.2">
      <c r="A107" s="58" t="s">
        <v>1756</v>
      </c>
      <c r="B107" s="58" t="s">
        <v>264</v>
      </c>
      <c r="C107" s="61" t="s">
        <v>263</v>
      </c>
      <c r="D107" s="59" t="s">
        <v>1724</v>
      </c>
      <c r="E107" s="59" t="s">
        <v>1725</v>
      </c>
      <c r="F107" s="60" t="s">
        <v>1726</v>
      </c>
      <c r="G107" s="60" t="s">
        <v>1727</v>
      </c>
      <c r="H107" s="61" t="s">
        <v>125</v>
      </c>
      <c r="I107" s="62">
        <v>11100000</v>
      </c>
      <c r="J107" s="62">
        <v>1656852.3787220628</v>
      </c>
      <c r="K107" s="62" t="s">
        <v>85</v>
      </c>
      <c r="L107" s="62" t="s">
        <v>85</v>
      </c>
      <c r="M107" s="62">
        <v>1656852.379</v>
      </c>
      <c r="N107" s="62" t="s">
        <v>85</v>
      </c>
      <c r="O107" s="62" t="s">
        <v>85</v>
      </c>
      <c r="P107" s="62">
        <v>338080701.50099999</v>
      </c>
      <c r="Q107" s="62">
        <v>11100000</v>
      </c>
      <c r="R107" s="62" t="s">
        <v>268</v>
      </c>
      <c r="S107" s="58" t="s">
        <v>334</v>
      </c>
      <c r="T107" s="58" t="s">
        <v>90</v>
      </c>
      <c r="U107" s="58" t="s">
        <v>840</v>
      </c>
      <c r="V107" s="58" t="s">
        <v>284</v>
      </c>
      <c r="X107" s="140"/>
    </row>
    <row r="108" spans="1:24" s="139" customFormat="1" ht="15.75" customHeight="1" x14ac:dyDescent="0.2">
      <c r="A108" s="58" t="s">
        <v>1756</v>
      </c>
      <c r="B108" s="58" t="s">
        <v>264</v>
      </c>
      <c r="C108" s="61" t="s">
        <v>263</v>
      </c>
      <c r="D108" s="59" t="s">
        <v>1728</v>
      </c>
      <c r="E108" s="59" t="s">
        <v>1729</v>
      </c>
      <c r="F108" s="60" t="s">
        <v>1726</v>
      </c>
      <c r="G108" s="60" t="s">
        <v>1727</v>
      </c>
      <c r="H108" s="61" t="s">
        <v>125</v>
      </c>
      <c r="I108" s="62">
        <v>13500000</v>
      </c>
      <c r="J108" s="62">
        <v>2015090.7308781845</v>
      </c>
      <c r="K108" s="62" t="s">
        <v>85</v>
      </c>
      <c r="L108" s="62" t="s">
        <v>85</v>
      </c>
      <c r="M108" s="62">
        <v>2015090.7309999999</v>
      </c>
      <c r="N108" s="62" t="s">
        <v>85</v>
      </c>
      <c r="O108" s="62" t="s">
        <v>85</v>
      </c>
      <c r="P108" s="62">
        <v>411179231.55500001</v>
      </c>
      <c r="Q108" s="62">
        <v>13500000</v>
      </c>
      <c r="R108" s="62" t="s">
        <v>268</v>
      </c>
      <c r="S108" s="58" t="s">
        <v>334</v>
      </c>
      <c r="T108" s="58" t="s">
        <v>90</v>
      </c>
      <c r="U108" s="58" t="s">
        <v>840</v>
      </c>
      <c r="V108" s="58" t="s">
        <v>284</v>
      </c>
      <c r="X108" s="140"/>
    </row>
    <row r="109" spans="1:24" s="139" customFormat="1" ht="15.75" customHeight="1" x14ac:dyDescent="0.2">
      <c r="A109" s="58" t="s">
        <v>1756</v>
      </c>
      <c r="B109" s="58" t="s">
        <v>264</v>
      </c>
      <c r="C109" s="61" t="s">
        <v>263</v>
      </c>
      <c r="D109" s="59" t="s">
        <v>1730</v>
      </c>
      <c r="E109" s="59" t="s">
        <v>1731</v>
      </c>
      <c r="F109" s="60" t="s">
        <v>1726</v>
      </c>
      <c r="G109" s="60" t="s">
        <v>1727</v>
      </c>
      <c r="H109" s="61" t="s">
        <v>125</v>
      </c>
      <c r="I109" s="62">
        <v>29500000</v>
      </c>
      <c r="J109" s="62">
        <v>4403346.4119189959</v>
      </c>
      <c r="K109" s="62" t="s">
        <v>85</v>
      </c>
      <c r="L109" s="62" t="s">
        <v>85</v>
      </c>
      <c r="M109" s="62">
        <v>4403346.4119999995</v>
      </c>
      <c r="N109" s="62" t="s">
        <v>85</v>
      </c>
      <c r="O109" s="62" t="s">
        <v>85</v>
      </c>
      <c r="P109" s="62">
        <v>898502765.25100005</v>
      </c>
      <c r="Q109" s="62">
        <v>29500000</v>
      </c>
      <c r="R109" s="62" t="s">
        <v>268</v>
      </c>
      <c r="S109" s="58" t="s">
        <v>334</v>
      </c>
      <c r="T109" s="58" t="s">
        <v>90</v>
      </c>
      <c r="U109" s="58" t="s">
        <v>840</v>
      </c>
      <c r="V109" s="58" t="s">
        <v>284</v>
      </c>
      <c r="X109" s="140"/>
    </row>
    <row r="110" spans="1:24" s="139" customFormat="1" ht="15.75" customHeight="1" x14ac:dyDescent="0.2">
      <c r="A110" s="58" t="s">
        <v>1756</v>
      </c>
      <c r="B110" s="58" t="s">
        <v>264</v>
      </c>
      <c r="C110" s="61" t="s">
        <v>263</v>
      </c>
      <c r="D110" s="59" t="s">
        <v>1732</v>
      </c>
      <c r="E110" s="59" t="s">
        <v>1733</v>
      </c>
      <c r="F110" s="60" t="s">
        <v>1610</v>
      </c>
      <c r="G110" s="60" t="s">
        <v>1734</v>
      </c>
      <c r="H110" s="61" t="s">
        <v>125</v>
      </c>
      <c r="I110" s="62">
        <v>1000000000</v>
      </c>
      <c r="J110" s="62">
        <v>149265980.06505069</v>
      </c>
      <c r="K110" s="62" t="s">
        <v>85</v>
      </c>
      <c r="L110" s="62" t="s">
        <v>85</v>
      </c>
      <c r="M110" s="62">
        <v>149265980.065</v>
      </c>
      <c r="N110" s="62" t="s">
        <v>85</v>
      </c>
      <c r="O110" s="62" t="s">
        <v>85</v>
      </c>
      <c r="P110" s="62">
        <v>30457720855.959</v>
      </c>
      <c r="Q110" s="62">
        <v>1000000000</v>
      </c>
      <c r="R110" s="62" t="s">
        <v>268</v>
      </c>
      <c r="S110" s="58" t="s">
        <v>334</v>
      </c>
      <c r="T110" s="58" t="s">
        <v>1507</v>
      </c>
      <c r="U110" s="58" t="s">
        <v>1735</v>
      </c>
      <c r="V110" s="58" t="s">
        <v>284</v>
      </c>
      <c r="X110" s="140"/>
    </row>
    <row r="111" spans="1:24" s="139" customFormat="1" ht="15.75" customHeight="1" x14ac:dyDescent="0.2">
      <c r="A111" s="58" t="s">
        <v>1756</v>
      </c>
      <c r="B111" s="58" t="s">
        <v>264</v>
      </c>
      <c r="C111" s="61" t="s">
        <v>263</v>
      </c>
      <c r="D111" s="59" t="s">
        <v>628</v>
      </c>
      <c r="E111" s="59" t="s">
        <v>629</v>
      </c>
      <c r="F111" s="60" t="s">
        <v>588</v>
      </c>
      <c r="G111" s="60" t="s">
        <v>630</v>
      </c>
      <c r="H111" s="61" t="s">
        <v>125</v>
      </c>
      <c r="I111" s="62">
        <v>500000000</v>
      </c>
      <c r="J111" s="62">
        <v>74632990.032525346</v>
      </c>
      <c r="K111" s="62">
        <v>60239096.810999997</v>
      </c>
      <c r="L111" s="62" t="s">
        <v>85</v>
      </c>
      <c r="M111" s="62">
        <v>58064466.244999997</v>
      </c>
      <c r="N111" s="62">
        <v>9493678163.5410004</v>
      </c>
      <c r="O111" s="62" t="s">
        <v>85</v>
      </c>
      <c r="P111" s="62">
        <v>11848053412.968</v>
      </c>
      <c r="Q111" s="62">
        <v>389000000</v>
      </c>
      <c r="R111" s="62" t="s">
        <v>268</v>
      </c>
      <c r="S111" s="58" t="s">
        <v>334</v>
      </c>
      <c r="T111" s="58" t="s">
        <v>129</v>
      </c>
      <c r="U111" s="58" t="s">
        <v>129</v>
      </c>
      <c r="V111" s="58" t="s">
        <v>284</v>
      </c>
      <c r="X111" s="140"/>
    </row>
    <row r="112" spans="1:24" s="139" customFormat="1" ht="15.75" customHeight="1" x14ac:dyDescent="0.2">
      <c r="A112" s="58" t="s">
        <v>1756</v>
      </c>
      <c r="B112" s="58" t="s">
        <v>264</v>
      </c>
      <c r="C112" s="61" t="s">
        <v>263</v>
      </c>
      <c r="D112" s="59" t="s">
        <v>631</v>
      </c>
      <c r="E112" s="59" t="s">
        <v>632</v>
      </c>
      <c r="F112" s="60" t="s">
        <v>693</v>
      </c>
      <c r="G112" s="60" t="s">
        <v>722</v>
      </c>
      <c r="H112" s="61" t="s">
        <v>125</v>
      </c>
      <c r="I112" s="62">
        <v>700000000</v>
      </c>
      <c r="J112" s="62">
        <v>104486186.04553549</v>
      </c>
      <c r="K112" s="62">
        <v>92139492.550999999</v>
      </c>
      <c r="L112" s="62" t="s">
        <v>85</v>
      </c>
      <c r="M112" s="62">
        <v>88813258.138999999</v>
      </c>
      <c r="N112" s="62">
        <v>14521178682.024</v>
      </c>
      <c r="O112" s="62" t="s">
        <v>85</v>
      </c>
      <c r="P112" s="62">
        <v>18122343909.296001</v>
      </c>
      <c r="Q112" s="62">
        <v>595000000</v>
      </c>
      <c r="R112" s="62" t="s">
        <v>268</v>
      </c>
      <c r="S112" s="58" t="s">
        <v>334</v>
      </c>
      <c r="T112" s="58" t="s">
        <v>129</v>
      </c>
      <c r="U112" s="58" t="s">
        <v>207</v>
      </c>
      <c r="V112" s="58" t="s">
        <v>284</v>
      </c>
      <c r="X112" s="140"/>
    </row>
    <row r="113" spans="1:24" s="139" customFormat="1" ht="15.75" customHeight="1" x14ac:dyDescent="0.2">
      <c r="A113" s="58" t="s">
        <v>1756</v>
      </c>
      <c r="B113" s="58" t="s">
        <v>264</v>
      </c>
      <c r="C113" s="61" t="s">
        <v>263</v>
      </c>
      <c r="D113" s="59" t="s">
        <v>61</v>
      </c>
      <c r="E113" s="59" t="s">
        <v>62</v>
      </c>
      <c r="F113" s="60" t="s">
        <v>501</v>
      </c>
      <c r="G113" s="60" t="s">
        <v>74</v>
      </c>
      <c r="H113" s="61" t="s">
        <v>125</v>
      </c>
      <c r="I113" s="62">
        <v>200000000</v>
      </c>
      <c r="J113" s="62">
        <v>29853196.013010141</v>
      </c>
      <c r="K113" s="62">
        <v>18429667.613000002</v>
      </c>
      <c r="L113" s="62" t="s">
        <v>85</v>
      </c>
      <c r="M113" s="62">
        <v>17764356.866</v>
      </c>
      <c r="N113" s="62">
        <v>2904514546.9400001</v>
      </c>
      <c r="O113" s="62" t="s">
        <v>85</v>
      </c>
      <c r="P113" s="62">
        <v>3624816735.7350001</v>
      </c>
      <c r="Q113" s="62">
        <v>119011424.16</v>
      </c>
      <c r="R113" s="62" t="s">
        <v>268</v>
      </c>
      <c r="S113" s="58" t="s">
        <v>334</v>
      </c>
      <c r="T113" s="58" t="s">
        <v>339</v>
      </c>
      <c r="U113" s="58" t="s">
        <v>627</v>
      </c>
      <c r="V113" s="58" t="s">
        <v>284</v>
      </c>
      <c r="X113" s="140"/>
    </row>
    <row r="114" spans="1:24" s="139" customFormat="1" ht="15.75" customHeight="1" x14ac:dyDescent="0.2">
      <c r="A114" s="58" t="s">
        <v>1756</v>
      </c>
      <c r="B114" s="58" t="s">
        <v>264</v>
      </c>
      <c r="C114" s="61" t="s">
        <v>263</v>
      </c>
      <c r="D114" s="59" t="s">
        <v>355</v>
      </c>
      <c r="E114" s="59" t="s">
        <v>356</v>
      </c>
      <c r="F114" s="60" t="s">
        <v>502</v>
      </c>
      <c r="G114" s="60" t="s">
        <v>116</v>
      </c>
      <c r="H114" s="61" t="s">
        <v>125</v>
      </c>
      <c r="I114" s="62">
        <v>130000000</v>
      </c>
      <c r="J114" s="62">
        <v>19404577.40845659</v>
      </c>
      <c r="K114" s="62">
        <v>20131317.699999999</v>
      </c>
      <c r="L114" s="62" t="s">
        <v>85</v>
      </c>
      <c r="M114" s="62">
        <v>19404577.408</v>
      </c>
      <c r="N114" s="62">
        <v>3172694501.9549999</v>
      </c>
      <c r="O114" s="62" t="s">
        <v>85</v>
      </c>
      <c r="P114" s="62">
        <v>3959503711.2750001</v>
      </c>
      <c r="Q114" s="62">
        <v>130000000</v>
      </c>
      <c r="R114" s="62" t="s">
        <v>268</v>
      </c>
      <c r="S114" s="58" t="s">
        <v>334</v>
      </c>
      <c r="T114" s="58" t="s">
        <v>129</v>
      </c>
      <c r="U114" s="58" t="s">
        <v>129</v>
      </c>
      <c r="V114" s="58" t="s">
        <v>284</v>
      </c>
      <c r="X114" s="140"/>
    </row>
    <row r="115" spans="1:24" s="139" customFormat="1" ht="15.75" customHeight="1" x14ac:dyDescent="0.2">
      <c r="A115" s="58" t="s">
        <v>1756</v>
      </c>
      <c r="B115" s="58" t="s">
        <v>264</v>
      </c>
      <c r="C115" s="61" t="s">
        <v>262</v>
      </c>
      <c r="D115" s="59">
        <v>2368</v>
      </c>
      <c r="E115" s="59" t="s">
        <v>1461</v>
      </c>
      <c r="F115" s="60" t="s">
        <v>1462</v>
      </c>
      <c r="G115" s="60" t="s">
        <v>1463</v>
      </c>
      <c r="H115" s="61" t="s">
        <v>125</v>
      </c>
      <c r="I115" s="62">
        <v>1700000000</v>
      </c>
      <c r="J115" s="62">
        <v>253752166.1105862</v>
      </c>
      <c r="K115" s="62">
        <v>15676953.979</v>
      </c>
      <c r="L115" s="62" t="s">
        <v>85</v>
      </c>
      <c r="M115" s="62">
        <v>15111016.155999999</v>
      </c>
      <c r="N115" s="62">
        <v>2470687037.8379998</v>
      </c>
      <c r="O115" s="62" t="s">
        <v>85</v>
      </c>
      <c r="P115" s="62">
        <v>3083402606.1100001</v>
      </c>
      <c r="Q115" s="62">
        <v>101235500.20999999</v>
      </c>
      <c r="R115" s="62" t="s">
        <v>268</v>
      </c>
      <c r="S115" s="58" t="s">
        <v>334</v>
      </c>
      <c r="T115" s="58" t="s">
        <v>246</v>
      </c>
      <c r="U115" s="58" t="s">
        <v>126</v>
      </c>
      <c r="V115" s="58" t="s">
        <v>284</v>
      </c>
      <c r="X115" s="140"/>
    </row>
    <row r="116" spans="1:24" s="139" customFormat="1" ht="15.75" customHeight="1" x14ac:dyDescent="0.2">
      <c r="A116" s="58" t="s">
        <v>1756</v>
      </c>
      <c r="B116" s="58" t="s">
        <v>264</v>
      </c>
      <c r="C116" s="61" t="s">
        <v>262</v>
      </c>
      <c r="D116" s="59" t="s">
        <v>784</v>
      </c>
      <c r="E116" s="59" t="s">
        <v>785</v>
      </c>
      <c r="F116" s="60" t="s">
        <v>786</v>
      </c>
      <c r="G116" s="60" t="s">
        <v>1464</v>
      </c>
      <c r="H116" s="61" t="s">
        <v>89</v>
      </c>
      <c r="I116" s="62">
        <v>361224830.37</v>
      </c>
      <c r="J116" s="62">
        <v>361224830.37</v>
      </c>
      <c r="K116" s="62">
        <v>241215153.18000001</v>
      </c>
      <c r="L116" s="62">
        <v>94946834.129999995</v>
      </c>
      <c r="M116" s="62">
        <v>146268319.05000001</v>
      </c>
      <c r="N116" s="62">
        <v>38015494150.689003</v>
      </c>
      <c r="O116" s="62">
        <v>15716121082.611</v>
      </c>
      <c r="P116" s="62">
        <v>29846048173.561001</v>
      </c>
      <c r="Q116" s="62">
        <v>146268319.05000001</v>
      </c>
      <c r="R116" s="62" t="s">
        <v>268</v>
      </c>
      <c r="S116" s="58" t="s">
        <v>334</v>
      </c>
      <c r="T116" s="58" t="s">
        <v>280</v>
      </c>
      <c r="U116" s="58" t="s">
        <v>98</v>
      </c>
      <c r="V116" s="58" t="s">
        <v>284</v>
      </c>
      <c r="X116" s="140"/>
    </row>
    <row r="117" spans="1:24" s="139" customFormat="1" ht="15.75" customHeight="1" x14ac:dyDescent="0.2">
      <c r="A117" s="58" t="s">
        <v>1756</v>
      </c>
      <c r="B117" s="58" t="s">
        <v>264</v>
      </c>
      <c r="C117" s="61" t="s">
        <v>262</v>
      </c>
      <c r="D117" s="59" t="s">
        <v>788</v>
      </c>
      <c r="E117" s="59" t="s">
        <v>889</v>
      </c>
      <c r="F117" s="60" t="s">
        <v>786</v>
      </c>
      <c r="G117" s="60" t="s">
        <v>1464</v>
      </c>
      <c r="H117" s="61" t="s">
        <v>89</v>
      </c>
      <c r="I117" s="62">
        <v>164400706.78</v>
      </c>
      <c r="J117" s="62">
        <v>164400706.78</v>
      </c>
      <c r="K117" s="62">
        <v>63666702.369999997</v>
      </c>
      <c r="L117" s="62">
        <v>10263084.52</v>
      </c>
      <c r="M117" s="62">
        <v>53403617.850000001</v>
      </c>
      <c r="N117" s="62">
        <v>10033868600.843</v>
      </c>
      <c r="O117" s="62">
        <v>1840300412.585</v>
      </c>
      <c r="P117" s="62">
        <v>10897007372.107</v>
      </c>
      <c r="Q117" s="62">
        <v>53403617.850000001</v>
      </c>
      <c r="R117" s="62" t="s">
        <v>268</v>
      </c>
      <c r="S117" s="58" t="s">
        <v>334</v>
      </c>
      <c r="T117" s="58" t="s">
        <v>280</v>
      </c>
      <c r="U117" s="58" t="s">
        <v>98</v>
      </c>
      <c r="V117" s="58" t="s">
        <v>284</v>
      </c>
      <c r="X117" s="140"/>
    </row>
    <row r="118" spans="1:24" s="139" customFormat="1" ht="15.75" customHeight="1" x14ac:dyDescent="0.2">
      <c r="A118" s="58" t="s">
        <v>1756</v>
      </c>
      <c r="B118" s="58" t="s">
        <v>264</v>
      </c>
      <c r="C118" s="61" t="s">
        <v>262</v>
      </c>
      <c r="D118" s="59" t="s">
        <v>789</v>
      </c>
      <c r="E118" s="59" t="s">
        <v>790</v>
      </c>
      <c r="F118" s="60" t="s">
        <v>791</v>
      </c>
      <c r="G118" s="60" t="s">
        <v>1465</v>
      </c>
      <c r="H118" s="61" t="s">
        <v>89</v>
      </c>
      <c r="I118" s="62">
        <v>203250000</v>
      </c>
      <c r="J118" s="62">
        <v>203250000</v>
      </c>
      <c r="K118" s="62">
        <v>93687825</v>
      </c>
      <c r="L118" s="62">
        <v>56232442</v>
      </c>
      <c r="M118" s="62">
        <v>37455383</v>
      </c>
      <c r="N118" s="62">
        <v>14765195786.106001</v>
      </c>
      <c r="O118" s="62">
        <v>10521186966.540001</v>
      </c>
      <c r="P118" s="62">
        <v>7642770304.8599997</v>
      </c>
      <c r="Q118" s="62">
        <v>37455383</v>
      </c>
      <c r="R118" s="62" t="s">
        <v>268</v>
      </c>
      <c r="S118" s="58" t="s">
        <v>334</v>
      </c>
      <c r="T118" s="58" t="s">
        <v>280</v>
      </c>
      <c r="U118" s="58" t="s">
        <v>111</v>
      </c>
      <c r="V118" s="58" t="s">
        <v>284</v>
      </c>
      <c r="X118" s="140"/>
    </row>
    <row r="119" spans="1:24" s="139" customFormat="1" ht="15.75" customHeight="1" x14ac:dyDescent="0.2">
      <c r="A119" s="58" t="s">
        <v>1756</v>
      </c>
      <c r="B119" s="58" t="s">
        <v>264</v>
      </c>
      <c r="C119" s="61" t="s">
        <v>262</v>
      </c>
      <c r="D119" s="59" t="s">
        <v>624</v>
      </c>
      <c r="E119" s="59" t="s">
        <v>724</v>
      </c>
      <c r="F119" s="60" t="s">
        <v>625</v>
      </c>
      <c r="G119" s="60" t="s">
        <v>1323</v>
      </c>
      <c r="H119" s="61" t="s">
        <v>125</v>
      </c>
      <c r="I119" s="62">
        <v>234000000</v>
      </c>
      <c r="J119" s="62">
        <v>34928239.335221864</v>
      </c>
      <c r="K119" s="62">
        <v>2605678.798</v>
      </c>
      <c r="L119" s="62" t="s">
        <v>85</v>
      </c>
      <c r="M119" s="62">
        <v>2511613.8289999999</v>
      </c>
      <c r="N119" s="62">
        <v>410654827.417</v>
      </c>
      <c r="O119" s="62" t="s">
        <v>85</v>
      </c>
      <c r="P119" s="62">
        <v>512494761.85299999</v>
      </c>
      <c r="Q119" s="62">
        <v>16826431.77</v>
      </c>
      <c r="R119" s="62" t="s">
        <v>268</v>
      </c>
      <c r="S119" s="58" t="s">
        <v>334</v>
      </c>
      <c r="T119" s="58" t="s">
        <v>1466</v>
      </c>
      <c r="U119" s="58" t="s">
        <v>626</v>
      </c>
      <c r="V119" s="58" t="s">
        <v>284</v>
      </c>
      <c r="X119" s="140"/>
    </row>
    <row r="120" spans="1:24" s="139" customFormat="1" ht="15.75" customHeight="1" x14ac:dyDescent="0.2">
      <c r="A120" s="58" t="s">
        <v>1756</v>
      </c>
      <c r="B120" s="58" t="s">
        <v>264</v>
      </c>
      <c r="C120" s="61" t="s">
        <v>262</v>
      </c>
      <c r="D120" s="59" t="s">
        <v>476</v>
      </c>
      <c r="E120" s="59" t="s">
        <v>477</v>
      </c>
      <c r="F120" s="60" t="s">
        <v>503</v>
      </c>
      <c r="G120" s="60" t="s">
        <v>488</v>
      </c>
      <c r="H120" s="61" t="s">
        <v>125</v>
      </c>
      <c r="I120" s="62">
        <v>100000000</v>
      </c>
      <c r="J120" s="62">
        <v>14926598.00650507</v>
      </c>
      <c r="K120" s="62">
        <v>15485629</v>
      </c>
      <c r="L120" s="62" t="s">
        <v>85</v>
      </c>
      <c r="M120" s="62">
        <v>14926598.006999999</v>
      </c>
      <c r="N120" s="62">
        <v>2440534232.2729998</v>
      </c>
      <c r="O120" s="62" t="s">
        <v>85</v>
      </c>
      <c r="P120" s="62">
        <v>3045772085.5960002</v>
      </c>
      <c r="Q120" s="62">
        <v>100000000</v>
      </c>
      <c r="R120" s="62" t="s">
        <v>268</v>
      </c>
      <c r="S120" s="58" t="s">
        <v>334</v>
      </c>
      <c r="T120" s="58" t="s">
        <v>96</v>
      </c>
      <c r="U120" s="58" t="s">
        <v>627</v>
      </c>
      <c r="V120" s="58" t="s">
        <v>284</v>
      </c>
      <c r="X120" s="140"/>
    </row>
    <row r="121" spans="1:24" s="139" customFormat="1" ht="15.75" customHeight="1" x14ac:dyDescent="0.2">
      <c r="A121" s="58" t="s">
        <v>1756</v>
      </c>
      <c r="B121" s="58" t="s">
        <v>264</v>
      </c>
      <c r="C121" s="61" t="s">
        <v>262</v>
      </c>
      <c r="D121" s="59" t="s">
        <v>943</v>
      </c>
      <c r="E121" s="59" t="s">
        <v>944</v>
      </c>
      <c r="F121" s="60" t="s">
        <v>945</v>
      </c>
      <c r="G121" s="60" t="s">
        <v>946</v>
      </c>
      <c r="H121" s="61" t="s">
        <v>125</v>
      </c>
      <c r="I121" s="62">
        <v>1040400000</v>
      </c>
      <c r="J121" s="62">
        <v>155296325.65967876</v>
      </c>
      <c r="K121" s="62">
        <v>2761765.983</v>
      </c>
      <c r="L121" s="62" t="s">
        <v>85</v>
      </c>
      <c r="M121" s="62">
        <v>2662066.2689999999</v>
      </c>
      <c r="N121" s="62">
        <v>435254158.77600002</v>
      </c>
      <c r="O121" s="62" t="s">
        <v>85</v>
      </c>
      <c r="P121" s="62">
        <v>543194579.86199999</v>
      </c>
      <c r="Q121" s="62">
        <v>17834380.399999999</v>
      </c>
      <c r="R121" s="62" t="s">
        <v>268</v>
      </c>
      <c r="S121" s="58" t="s">
        <v>334</v>
      </c>
      <c r="T121" s="58" t="s">
        <v>1195</v>
      </c>
      <c r="U121" s="58" t="s">
        <v>33</v>
      </c>
      <c r="V121" s="58" t="s">
        <v>284</v>
      </c>
      <c r="X121" s="140"/>
    </row>
    <row r="122" spans="1:24" s="139" customFormat="1" ht="15.75" customHeight="1" x14ac:dyDescent="0.2">
      <c r="A122" s="58" t="s">
        <v>1756</v>
      </c>
      <c r="B122" s="58" t="s">
        <v>264</v>
      </c>
      <c r="C122" s="61" t="s">
        <v>262</v>
      </c>
      <c r="D122" s="59" t="s">
        <v>1167</v>
      </c>
      <c r="E122" s="59" t="s">
        <v>1168</v>
      </c>
      <c r="F122" s="60" t="s">
        <v>1169</v>
      </c>
      <c r="G122" s="60" t="s">
        <v>737</v>
      </c>
      <c r="H122" s="61" t="s">
        <v>125</v>
      </c>
      <c r="I122" s="62">
        <v>1100000000</v>
      </c>
      <c r="J122" s="62">
        <v>164192578.07155576</v>
      </c>
      <c r="K122" s="62">
        <v>90449182.758000001</v>
      </c>
      <c r="L122" s="62" t="s">
        <v>85</v>
      </c>
      <c r="M122" s="62">
        <v>87183968.504999995</v>
      </c>
      <c r="N122" s="62">
        <v>14254785956.535999</v>
      </c>
      <c r="O122" s="62" t="s">
        <v>85</v>
      </c>
      <c r="P122" s="62">
        <v>17789887385.487999</v>
      </c>
      <c r="Q122" s="62">
        <v>584084655.23800004</v>
      </c>
      <c r="R122" s="62" t="s">
        <v>268</v>
      </c>
      <c r="S122" s="58" t="s">
        <v>334</v>
      </c>
      <c r="T122" s="58" t="s">
        <v>280</v>
      </c>
      <c r="U122" s="58" t="s">
        <v>98</v>
      </c>
      <c r="V122" s="58" t="s">
        <v>284</v>
      </c>
      <c r="X122" s="140"/>
    </row>
    <row r="123" spans="1:24" s="139" customFormat="1" ht="15.75" customHeight="1" x14ac:dyDescent="0.2">
      <c r="A123" s="58" t="s">
        <v>1756</v>
      </c>
      <c r="B123" s="58" t="s">
        <v>264</v>
      </c>
      <c r="C123" s="61" t="s">
        <v>262</v>
      </c>
      <c r="D123" s="59" t="s">
        <v>793</v>
      </c>
      <c r="E123" s="59" t="s">
        <v>794</v>
      </c>
      <c r="F123" s="60" t="s">
        <v>786</v>
      </c>
      <c r="G123" s="60" t="s">
        <v>787</v>
      </c>
      <c r="H123" s="61" t="s">
        <v>89</v>
      </c>
      <c r="I123" s="62">
        <v>1790113462</v>
      </c>
      <c r="J123" s="62">
        <v>1790113462</v>
      </c>
      <c r="K123" s="62">
        <v>1243035.31</v>
      </c>
      <c r="L123" s="62" t="s">
        <v>85</v>
      </c>
      <c r="M123" s="62">
        <v>1243035.31</v>
      </c>
      <c r="N123" s="62">
        <v>195902292.75999999</v>
      </c>
      <c r="O123" s="62" t="s">
        <v>85</v>
      </c>
      <c r="P123" s="62">
        <v>253641335.21599999</v>
      </c>
      <c r="Q123" s="62">
        <v>1243035.31</v>
      </c>
      <c r="R123" s="62" t="s">
        <v>268</v>
      </c>
      <c r="S123" s="58" t="s">
        <v>334</v>
      </c>
      <c r="T123" s="58" t="s">
        <v>280</v>
      </c>
      <c r="U123" s="58" t="s">
        <v>98</v>
      </c>
      <c r="V123" s="58" t="s">
        <v>284</v>
      </c>
      <c r="X123" s="140"/>
    </row>
    <row r="124" spans="1:24" s="139" customFormat="1" ht="15.75" customHeight="1" x14ac:dyDescent="0.2">
      <c r="A124" s="58" t="s">
        <v>1756</v>
      </c>
      <c r="B124" s="58" t="s">
        <v>264</v>
      </c>
      <c r="C124" s="61" t="s">
        <v>262</v>
      </c>
      <c r="D124" s="59" t="s">
        <v>795</v>
      </c>
      <c r="E124" s="59" t="s">
        <v>890</v>
      </c>
      <c r="F124" s="60" t="s">
        <v>786</v>
      </c>
      <c r="G124" s="60" t="s">
        <v>833</v>
      </c>
      <c r="H124" s="61" t="s">
        <v>89</v>
      </c>
      <c r="I124" s="62">
        <v>966193365</v>
      </c>
      <c r="J124" s="62">
        <v>966193365</v>
      </c>
      <c r="K124" s="62">
        <v>33693476.920000002</v>
      </c>
      <c r="L124" s="62" t="s">
        <v>85</v>
      </c>
      <c r="M124" s="62">
        <v>33693476.920000002</v>
      </c>
      <c r="N124" s="62">
        <v>5310090008.3699999</v>
      </c>
      <c r="O124" s="62" t="s">
        <v>85</v>
      </c>
      <c r="P124" s="62">
        <v>6875153429.1260004</v>
      </c>
      <c r="Q124" s="62">
        <v>33693476.920000002</v>
      </c>
      <c r="R124" s="62" t="s">
        <v>268</v>
      </c>
      <c r="S124" s="58" t="s">
        <v>334</v>
      </c>
      <c r="T124" s="58" t="s">
        <v>280</v>
      </c>
      <c r="U124" s="58" t="s">
        <v>98</v>
      </c>
      <c r="V124" s="58" t="s">
        <v>284</v>
      </c>
      <c r="X124" s="140"/>
    </row>
    <row r="125" spans="1:24" s="139" customFormat="1" ht="15.75" customHeight="1" x14ac:dyDescent="0.2">
      <c r="A125" s="58" t="s">
        <v>1756</v>
      </c>
      <c r="B125" s="58" t="s">
        <v>264</v>
      </c>
      <c r="C125" s="61" t="s">
        <v>262</v>
      </c>
      <c r="D125" s="59" t="s">
        <v>127</v>
      </c>
      <c r="E125" s="59" t="s">
        <v>128</v>
      </c>
      <c r="F125" s="60" t="s">
        <v>589</v>
      </c>
      <c r="G125" s="60" t="s">
        <v>37</v>
      </c>
      <c r="H125" s="61" t="s">
        <v>89</v>
      </c>
      <c r="I125" s="62">
        <v>143853000</v>
      </c>
      <c r="J125" s="62">
        <v>143853000</v>
      </c>
      <c r="K125" s="62">
        <v>1535748.57</v>
      </c>
      <c r="L125" s="62" t="s">
        <v>85</v>
      </c>
      <c r="M125" s="62">
        <v>1535748.57</v>
      </c>
      <c r="N125" s="62">
        <v>242033885.55899999</v>
      </c>
      <c r="O125" s="62" t="s">
        <v>85</v>
      </c>
      <c r="P125" s="62">
        <v>313369471.259</v>
      </c>
      <c r="Q125" s="62">
        <v>1535748.57</v>
      </c>
      <c r="R125" s="62" t="s">
        <v>268</v>
      </c>
      <c r="S125" s="58" t="s">
        <v>100</v>
      </c>
      <c r="T125" s="58" t="s">
        <v>95</v>
      </c>
      <c r="U125" s="58" t="s">
        <v>99</v>
      </c>
      <c r="V125" s="58" t="s">
        <v>284</v>
      </c>
      <c r="X125" s="140"/>
    </row>
    <row r="126" spans="1:24" s="139" customFormat="1" ht="15.75" customHeight="1" x14ac:dyDescent="0.2">
      <c r="A126" s="58" t="s">
        <v>1756</v>
      </c>
      <c r="B126" s="58" t="s">
        <v>264</v>
      </c>
      <c r="C126" s="61" t="s">
        <v>262</v>
      </c>
      <c r="D126" s="59" t="s">
        <v>796</v>
      </c>
      <c r="E126" s="59" t="s">
        <v>797</v>
      </c>
      <c r="F126" s="60" t="s">
        <v>791</v>
      </c>
      <c r="G126" s="60" t="s">
        <v>1467</v>
      </c>
      <c r="H126" s="61" t="s">
        <v>89</v>
      </c>
      <c r="I126" s="62">
        <v>1235480000</v>
      </c>
      <c r="J126" s="62">
        <v>1235480000</v>
      </c>
      <c r="K126" s="62">
        <v>129355380</v>
      </c>
      <c r="L126" s="62" t="s">
        <v>85</v>
      </c>
      <c r="M126" s="62">
        <v>129355380</v>
      </c>
      <c r="N126" s="62">
        <v>20386400385.388</v>
      </c>
      <c r="O126" s="62" t="s">
        <v>85</v>
      </c>
      <c r="P126" s="62">
        <v>26394963229.661999</v>
      </c>
      <c r="Q126" s="62">
        <v>129355380</v>
      </c>
      <c r="R126" s="62" t="s">
        <v>268</v>
      </c>
      <c r="S126" s="58" t="s">
        <v>334</v>
      </c>
      <c r="T126" s="58" t="s">
        <v>280</v>
      </c>
      <c r="U126" s="58" t="s">
        <v>111</v>
      </c>
      <c r="V126" s="58" t="s">
        <v>284</v>
      </c>
      <c r="X126" s="140"/>
    </row>
    <row r="127" spans="1:24" s="139" customFormat="1" ht="15.75" customHeight="1" x14ac:dyDescent="0.2">
      <c r="A127" s="58" t="s">
        <v>1756</v>
      </c>
      <c r="B127" s="58" t="s">
        <v>1767</v>
      </c>
      <c r="C127" s="61" t="s">
        <v>262</v>
      </c>
      <c r="D127" s="59" t="s">
        <v>1768</v>
      </c>
      <c r="E127" s="59" t="s">
        <v>1769</v>
      </c>
      <c r="F127" s="60" t="s">
        <v>1770</v>
      </c>
      <c r="G127" s="60" t="s">
        <v>670</v>
      </c>
      <c r="H127" s="61" t="s">
        <v>125</v>
      </c>
      <c r="I127" s="62">
        <v>15000000000</v>
      </c>
      <c r="J127" s="62">
        <v>2238989700.9757605</v>
      </c>
      <c r="K127" s="62" t="s">
        <v>85</v>
      </c>
      <c r="L127" s="62">
        <v>2240310599.5289998</v>
      </c>
      <c r="M127" s="62" t="s">
        <v>85</v>
      </c>
      <c r="N127" s="62" t="s">
        <v>85</v>
      </c>
      <c r="O127" s="62">
        <v>466434000000</v>
      </c>
      <c r="P127" s="62" t="s">
        <v>85</v>
      </c>
      <c r="Q127" s="62" t="s">
        <v>85</v>
      </c>
      <c r="R127" s="62" t="s">
        <v>1192</v>
      </c>
      <c r="S127" s="58" t="s">
        <v>102</v>
      </c>
      <c r="T127" s="58" t="s">
        <v>102</v>
      </c>
      <c r="U127" s="58" t="s">
        <v>93</v>
      </c>
      <c r="V127" s="58" t="s">
        <v>470</v>
      </c>
      <c r="X127" s="140"/>
    </row>
    <row r="128" spans="1:24" s="139" customFormat="1" ht="15.75" customHeight="1" x14ac:dyDescent="0.2">
      <c r="A128" s="58" t="s">
        <v>1756</v>
      </c>
      <c r="B128" s="58" t="s">
        <v>798</v>
      </c>
      <c r="C128" s="61" t="s">
        <v>262</v>
      </c>
      <c r="D128" s="59" t="s">
        <v>1667</v>
      </c>
      <c r="E128" s="59" t="s">
        <v>1668</v>
      </c>
      <c r="F128" s="60" t="s">
        <v>1669</v>
      </c>
      <c r="G128" s="60" t="s">
        <v>737</v>
      </c>
      <c r="H128" s="61" t="s">
        <v>89</v>
      </c>
      <c r="I128" s="62">
        <v>420000000</v>
      </c>
      <c r="J128" s="62">
        <v>420000000</v>
      </c>
      <c r="K128" s="62" t="s">
        <v>85</v>
      </c>
      <c r="L128" s="62">
        <v>420000000</v>
      </c>
      <c r="M128" s="62" t="s">
        <v>85</v>
      </c>
      <c r="N128" s="62" t="s">
        <v>85</v>
      </c>
      <c r="O128" s="62">
        <v>74690389778.091995</v>
      </c>
      <c r="P128" s="62" t="s">
        <v>85</v>
      </c>
      <c r="Q128" s="62" t="s">
        <v>85</v>
      </c>
      <c r="R128" s="62" t="s">
        <v>1192</v>
      </c>
      <c r="S128" s="58" t="s">
        <v>102</v>
      </c>
      <c r="T128" s="58" t="s">
        <v>102</v>
      </c>
      <c r="U128" s="58" t="s">
        <v>93</v>
      </c>
      <c r="V128" s="58" t="s">
        <v>470</v>
      </c>
      <c r="X128" s="140"/>
    </row>
    <row r="129" spans="1:24" s="139" customFormat="1" ht="15.75" customHeight="1" x14ac:dyDescent="0.2">
      <c r="A129" s="58" t="s">
        <v>1756</v>
      </c>
      <c r="B129" s="58" t="s">
        <v>798</v>
      </c>
      <c r="C129" s="61" t="s">
        <v>262</v>
      </c>
      <c r="D129" s="59" t="s">
        <v>1631</v>
      </c>
      <c r="E129" s="59" t="s">
        <v>1184</v>
      </c>
      <c r="F129" s="60" t="s">
        <v>1645</v>
      </c>
      <c r="G129" s="60" t="s">
        <v>1640</v>
      </c>
      <c r="H129" s="61" t="s">
        <v>89</v>
      </c>
      <c r="I129" s="62">
        <v>215000000</v>
      </c>
      <c r="J129" s="62">
        <v>215000000</v>
      </c>
      <c r="K129" s="62" t="s">
        <v>85</v>
      </c>
      <c r="L129" s="62">
        <v>215000000</v>
      </c>
      <c r="M129" s="62" t="s">
        <v>85</v>
      </c>
      <c r="N129" s="62" t="s">
        <v>85</v>
      </c>
      <c r="O129" s="62">
        <v>35016555500</v>
      </c>
      <c r="P129" s="62" t="s">
        <v>85</v>
      </c>
      <c r="Q129" s="62" t="s">
        <v>85</v>
      </c>
      <c r="R129" s="62" t="s">
        <v>1192</v>
      </c>
      <c r="S129" s="58" t="s">
        <v>102</v>
      </c>
      <c r="T129" s="58" t="s">
        <v>102</v>
      </c>
      <c r="U129" s="58" t="s">
        <v>93</v>
      </c>
      <c r="V129" s="58" t="s">
        <v>470</v>
      </c>
      <c r="X129" s="140"/>
    </row>
    <row r="130" spans="1:24" s="139" customFormat="1" ht="15.75" customHeight="1" x14ac:dyDescent="0.2">
      <c r="A130" s="58" t="s">
        <v>1756</v>
      </c>
      <c r="B130" s="58" t="s">
        <v>798</v>
      </c>
      <c r="C130" s="61" t="s">
        <v>262</v>
      </c>
      <c r="D130" s="59" t="s">
        <v>1670</v>
      </c>
      <c r="E130" s="59" t="s">
        <v>1671</v>
      </c>
      <c r="F130" s="60" t="s">
        <v>1672</v>
      </c>
      <c r="G130" s="60" t="s">
        <v>1035</v>
      </c>
      <c r="H130" s="61" t="s">
        <v>89</v>
      </c>
      <c r="I130" s="62">
        <v>245000000</v>
      </c>
      <c r="J130" s="62">
        <v>245000000</v>
      </c>
      <c r="K130" s="62" t="s">
        <v>85</v>
      </c>
      <c r="L130" s="62">
        <v>245000000</v>
      </c>
      <c r="M130" s="62" t="s">
        <v>85</v>
      </c>
      <c r="N130" s="62" t="s">
        <v>85</v>
      </c>
      <c r="O130" s="62">
        <v>41960184210</v>
      </c>
      <c r="P130" s="62" t="s">
        <v>85</v>
      </c>
      <c r="Q130" s="62" t="s">
        <v>85</v>
      </c>
      <c r="R130" s="62" t="s">
        <v>1192</v>
      </c>
      <c r="S130" s="58" t="s">
        <v>102</v>
      </c>
      <c r="T130" s="58" t="s">
        <v>102</v>
      </c>
      <c r="U130" s="58" t="s">
        <v>93</v>
      </c>
      <c r="V130" s="58" t="s">
        <v>470</v>
      </c>
      <c r="X130" s="140"/>
    </row>
    <row r="131" spans="1:24" s="139" customFormat="1" ht="15.75" customHeight="1" x14ac:dyDescent="0.2">
      <c r="A131" s="58" t="s">
        <v>1756</v>
      </c>
      <c r="B131" s="58" t="s">
        <v>798</v>
      </c>
      <c r="C131" s="61" t="s">
        <v>262</v>
      </c>
      <c r="D131" s="59" t="s">
        <v>1673</v>
      </c>
      <c r="E131" s="59" t="s">
        <v>1674</v>
      </c>
      <c r="F131" s="60" t="s">
        <v>1672</v>
      </c>
      <c r="G131" s="60" t="s">
        <v>1035</v>
      </c>
      <c r="H131" s="61" t="s">
        <v>89</v>
      </c>
      <c r="I131" s="62">
        <v>260000000</v>
      </c>
      <c r="J131" s="62">
        <v>260000000</v>
      </c>
      <c r="K131" s="62" t="s">
        <v>85</v>
      </c>
      <c r="L131" s="62">
        <v>260000000</v>
      </c>
      <c r="M131" s="62" t="s">
        <v>85</v>
      </c>
      <c r="N131" s="62" t="s">
        <v>85</v>
      </c>
      <c r="O131" s="62">
        <v>45403930000</v>
      </c>
      <c r="P131" s="62" t="s">
        <v>85</v>
      </c>
      <c r="Q131" s="62" t="s">
        <v>85</v>
      </c>
      <c r="R131" s="62" t="s">
        <v>1192</v>
      </c>
      <c r="S131" s="58" t="s">
        <v>102</v>
      </c>
      <c r="T131" s="58" t="s">
        <v>102</v>
      </c>
      <c r="U131" s="58" t="s">
        <v>93</v>
      </c>
      <c r="V131" s="58" t="s">
        <v>470</v>
      </c>
      <c r="X131" s="140"/>
    </row>
    <row r="132" spans="1:24" s="139" customFormat="1" ht="15.75" customHeight="1" x14ac:dyDescent="0.2">
      <c r="A132" s="58" t="s">
        <v>1756</v>
      </c>
      <c r="B132" s="58" t="s">
        <v>798</v>
      </c>
      <c r="C132" s="61" t="s">
        <v>262</v>
      </c>
      <c r="D132" s="59" t="s">
        <v>799</v>
      </c>
      <c r="E132" s="59" t="s">
        <v>800</v>
      </c>
      <c r="F132" s="60" t="s">
        <v>783</v>
      </c>
      <c r="G132" s="60" t="s">
        <v>869</v>
      </c>
      <c r="H132" s="61" t="s">
        <v>89</v>
      </c>
      <c r="I132" s="62">
        <v>125000000</v>
      </c>
      <c r="J132" s="62">
        <v>125000000</v>
      </c>
      <c r="K132" s="62">
        <v>5341748.25</v>
      </c>
      <c r="L132" s="62" t="s">
        <v>85</v>
      </c>
      <c r="M132" s="62">
        <v>5341748.25</v>
      </c>
      <c r="N132" s="62">
        <v>841859214.37899995</v>
      </c>
      <c r="O132" s="62" t="s">
        <v>85</v>
      </c>
      <c r="P132" s="62">
        <v>1089983645.372</v>
      </c>
      <c r="Q132" s="62">
        <v>5341748.25</v>
      </c>
      <c r="R132" s="62" t="s">
        <v>1192</v>
      </c>
      <c r="S132" s="58" t="s">
        <v>102</v>
      </c>
      <c r="T132" s="58" t="s">
        <v>102</v>
      </c>
      <c r="U132" s="58" t="s">
        <v>93</v>
      </c>
      <c r="V132" s="58" t="s">
        <v>470</v>
      </c>
      <c r="X132" s="140"/>
    </row>
    <row r="133" spans="1:24" s="139" customFormat="1" ht="15.75" customHeight="1" x14ac:dyDescent="0.2">
      <c r="A133" s="58" t="s">
        <v>1756</v>
      </c>
      <c r="B133" s="58" t="s">
        <v>1771</v>
      </c>
      <c r="C133" s="61" t="s">
        <v>262</v>
      </c>
      <c r="D133" s="59" t="s">
        <v>1772</v>
      </c>
      <c r="E133" s="59" t="s">
        <v>1773</v>
      </c>
      <c r="F133" s="60" t="s">
        <v>1774</v>
      </c>
      <c r="G133" s="60" t="s">
        <v>670</v>
      </c>
      <c r="H133" s="61" t="s">
        <v>92</v>
      </c>
      <c r="I133" s="62">
        <v>50000000</v>
      </c>
      <c r="J133" s="62">
        <v>52000000.0832</v>
      </c>
      <c r="K133" s="62" t="s">
        <v>85</v>
      </c>
      <c r="L133" s="62">
        <v>52324562.604000002</v>
      </c>
      <c r="M133" s="62" t="s">
        <v>85</v>
      </c>
      <c r="N133" s="62" t="s">
        <v>85</v>
      </c>
      <c r="O133" s="62">
        <v>10169218400</v>
      </c>
      <c r="P133" s="62" t="s">
        <v>85</v>
      </c>
      <c r="Q133" s="62" t="s">
        <v>85</v>
      </c>
      <c r="R133" s="62" t="s">
        <v>1192</v>
      </c>
      <c r="S133" s="58" t="s">
        <v>102</v>
      </c>
      <c r="T133" s="58" t="s">
        <v>102</v>
      </c>
      <c r="U133" s="58" t="s">
        <v>93</v>
      </c>
      <c r="V133" s="58" t="s">
        <v>279</v>
      </c>
      <c r="X133" s="140"/>
    </row>
    <row r="134" spans="1:24" s="139" customFormat="1" ht="15.75" customHeight="1" x14ac:dyDescent="0.2">
      <c r="A134" s="58" t="s">
        <v>1756</v>
      </c>
      <c r="B134" s="58" t="s">
        <v>131</v>
      </c>
      <c r="C134" s="61" t="s">
        <v>262</v>
      </c>
      <c r="D134" s="59" t="s">
        <v>443</v>
      </c>
      <c r="E134" s="59" t="s">
        <v>444</v>
      </c>
      <c r="F134" s="60" t="s">
        <v>504</v>
      </c>
      <c r="G134" s="60" t="s">
        <v>445</v>
      </c>
      <c r="H134" s="61" t="s">
        <v>92</v>
      </c>
      <c r="I134" s="62">
        <v>100000000</v>
      </c>
      <c r="J134" s="62">
        <v>104000000.1664</v>
      </c>
      <c r="K134" s="62">
        <v>118890000.62899999</v>
      </c>
      <c r="L134" s="62" t="s">
        <v>85</v>
      </c>
      <c r="M134" s="62">
        <v>104000000.16599999</v>
      </c>
      <c r="N134" s="62">
        <v>18737057203.555</v>
      </c>
      <c r="O134" s="62" t="s">
        <v>85</v>
      </c>
      <c r="P134" s="62">
        <v>21221198378.273998</v>
      </c>
      <c r="Q134" s="62">
        <v>100000000</v>
      </c>
      <c r="R134" s="62" t="s">
        <v>268</v>
      </c>
      <c r="S134" s="58" t="s">
        <v>334</v>
      </c>
      <c r="T134" s="58" t="s">
        <v>246</v>
      </c>
      <c r="U134" s="58" t="s">
        <v>109</v>
      </c>
      <c r="V134" s="58" t="s">
        <v>279</v>
      </c>
      <c r="X134" s="140"/>
    </row>
    <row r="135" spans="1:24" s="139" customFormat="1" ht="15.75" customHeight="1" x14ac:dyDescent="0.2">
      <c r="A135" s="58" t="s">
        <v>1756</v>
      </c>
      <c r="B135" s="58" t="s">
        <v>131</v>
      </c>
      <c r="C135" s="61" t="s">
        <v>262</v>
      </c>
      <c r="D135" s="59" t="s">
        <v>132</v>
      </c>
      <c r="E135" s="59" t="s">
        <v>133</v>
      </c>
      <c r="F135" s="60" t="s">
        <v>505</v>
      </c>
      <c r="G135" s="60" t="s">
        <v>134</v>
      </c>
      <c r="H135" s="61" t="s">
        <v>92</v>
      </c>
      <c r="I135" s="62">
        <v>100000000</v>
      </c>
      <c r="J135" s="62">
        <v>104000000.1664</v>
      </c>
      <c r="K135" s="62">
        <v>118890000.62899999</v>
      </c>
      <c r="L135" s="62" t="s">
        <v>85</v>
      </c>
      <c r="M135" s="62">
        <v>104000000.16599999</v>
      </c>
      <c r="N135" s="62">
        <v>18737057203.555</v>
      </c>
      <c r="O135" s="62" t="s">
        <v>85</v>
      </c>
      <c r="P135" s="62">
        <v>21221198378.273998</v>
      </c>
      <c r="Q135" s="62">
        <v>100000000</v>
      </c>
      <c r="R135" s="62" t="s">
        <v>268</v>
      </c>
      <c r="S135" s="58" t="s">
        <v>334</v>
      </c>
      <c r="T135" s="58" t="s">
        <v>246</v>
      </c>
      <c r="U135" s="58" t="s">
        <v>109</v>
      </c>
      <c r="V135" s="58" t="s">
        <v>279</v>
      </c>
      <c r="X135" s="140"/>
    </row>
    <row r="136" spans="1:24" s="139" customFormat="1" ht="15.75" customHeight="1" x14ac:dyDescent="0.2">
      <c r="A136" s="58" t="s">
        <v>1756</v>
      </c>
      <c r="B136" s="58" t="s">
        <v>131</v>
      </c>
      <c r="C136" s="61" t="s">
        <v>262</v>
      </c>
      <c r="D136" s="59" t="s">
        <v>1197</v>
      </c>
      <c r="E136" s="59" t="s">
        <v>1198</v>
      </c>
      <c r="F136" s="60" t="s">
        <v>1199</v>
      </c>
      <c r="G136" s="60" t="s">
        <v>642</v>
      </c>
      <c r="H136" s="61" t="s">
        <v>92</v>
      </c>
      <c r="I136" s="62">
        <v>50000000</v>
      </c>
      <c r="J136" s="62">
        <v>52000000.0832</v>
      </c>
      <c r="K136" s="62">
        <v>59445000.314999998</v>
      </c>
      <c r="L136" s="62" t="s">
        <v>85</v>
      </c>
      <c r="M136" s="62">
        <v>52000000.082999997</v>
      </c>
      <c r="N136" s="62">
        <v>9368528601.7779999</v>
      </c>
      <c r="O136" s="62" t="s">
        <v>85</v>
      </c>
      <c r="P136" s="62">
        <v>10610599189.136999</v>
      </c>
      <c r="Q136" s="62">
        <v>50000000</v>
      </c>
      <c r="R136" s="62" t="s">
        <v>268</v>
      </c>
      <c r="S136" s="58" t="s">
        <v>334</v>
      </c>
      <c r="T136" s="58" t="s">
        <v>152</v>
      </c>
      <c r="U136" s="58"/>
      <c r="V136" s="58" t="s">
        <v>279</v>
      </c>
      <c r="X136" s="140"/>
    </row>
    <row r="137" spans="1:24" s="139" customFormat="1" ht="15.75" customHeight="1" x14ac:dyDescent="0.2">
      <c r="A137" s="58" t="s">
        <v>1756</v>
      </c>
      <c r="B137" s="58" t="s">
        <v>1675</v>
      </c>
      <c r="C137" s="61" t="s">
        <v>262</v>
      </c>
      <c r="D137" s="59" t="s">
        <v>1676</v>
      </c>
      <c r="E137" s="59" t="s">
        <v>1677</v>
      </c>
      <c r="F137" s="60" t="s">
        <v>1678</v>
      </c>
      <c r="G137" s="60" t="s">
        <v>1679</v>
      </c>
      <c r="H137" s="61" t="s">
        <v>89</v>
      </c>
      <c r="I137" s="62">
        <v>110000000</v>
      </c>
      <c r="J137" s="62">
        <v>110000000</v>
      </c>
      <c r="K137" s="62" t="s">
        <v>85</v>
      </c>
      <c r="L137" s="62">
        <v>110000000</v>
      </c>
      <c r="M137" s="62" t="s">
        <v>85</v>
      </c>
      <c r="N137" s="62" t="s">
        <v>85</v>
      </c>
      <c r="O137" s="62">
        <v>19422458000</v>
      </c>
      <c r="P137" s="62" t="s">
        <v>85</v>
      </c>
      <c r="Q137" s="62" t="s">
        <v>85</v>
      </c>
      <c r="R137" s="62" t="s">
        <v>1192</v>
      </c>
      <c r="S137" s="58" t="s">
        <v>102</v>
      </c>
      <c r="T137" s="58" t="s">
        <v>102</v>
      </c>
      <c r="U137" s="58" t="s">
        <v>93</v>
      </c>
      <c r="V137" s="58" t="s">
        <v>470</v>
      </c>
      <c r="X137" s="140"/>
    </row>
    <row r="138" spans="1:24" s="139" customFormat="1" ht="15.75" customHeight="1" x14ac:dyDescent="0.2">
      <c r="A138" s="58" t="s">
        <v>1756</v>
      </c>
      <c r="B138" s="58" t="s">
        <v>1675</v>
      </c>
      <c r="C138" s="61" t="s">
        <v>262</v>
      </c>
      <c r="D138" s="59" t="s">
        <v>1680</v>
      </c>
      <c r="E138" s="59" t="s">
        <v>1681</v>
      </c>
      <c r="F138" s="60" t="s">
        <v>1678</v>
      </c>
      <c r="G138" s="60" t="s">
        <v>1679</v>
      </c>
      <c r="H138" s="61" t="s">
        <v>89</v>
      </c>
      <c r="I138" s="62">
        <v>490000000</v>
      </c>
      <c r="J138" s="62">
        <v>490000000</v>
      </c>
      <c r="K138" s="62" t="s">
        <v>85</v>
      </c>
      <c r="L138" s="62">
        <v>481254110</v>
      </c>
      <c r="M138" s="62" t="s">
        <v>85</v>
      </c>
      <c r="N138" s="62" t="s">
        <v>85</v>
      </c>
      <c r="O138" s="62">
        <v>84973979443.660004</v>
      </c>
      <c r="P138" s="62" t="s">
        <v>85</v>
      </c>
      <c r="Q138" s="62" t="s">
        <v>85</v>
      </c>
      <c r="R138" s="62" t="s">
        <v>1192</v>
      </c>
      <c r="S138" s="58" t="s">
        <v>102</v>
      </c>
      <c r="T138" s="58" t="s">
        <v>102</v>
      </c>
      <c r="U138" s="58" t="s">
        <v>93</v>
      </c>
      <c r="V138" s="58" t="s">
        <v>470</v>
      </c>
      <c r="X138" s="140"/>
    </row>
    <row r="139" spans="1:24" s="139" customFormat="1" ht="15.75" customHeight="1" x14ac:dyDescent="0.2">
      <c r="A139" s="58" t="s">
        <v>1756</v>
      </c>
      <c r="B139" s="58" t="s">
        <v>208</v>
      </c>
      <c r="C139" s="61" t="s">
        <v>263</v>
      </c>
      <c r="D139" s="59">
        <v>11721</v>
      </c>
      <c r="E139" s="59" t="s">
        <v>10</v>
      </c>
      <c r="F139" s="60" t="s">
        <v>506</v>
      </c>
      <c r="G139" s="60" t="s">
        <v>67</v>
      </c>
      <c r="H139" s="61" t="s">
        <v>92</v>
      </c>
      <c r="I139" s="62">
        <v>40000000</v>
      </c>
      <c r="J139" s="62">
        <v>41600000.06656</v>
      </c>
      <c r="K139" s="62">
        <v>47556000.251999997</v>
      </c>
      <c r="L139" s="62" t="s">
        <v>85</v>
      </c>
      <c r="M139" s="62">
        <v>41600000.067000002</v>
      </c>
      <c r="N139" s="62">
        <v>7494822881.4219999</v>
      </c>
      <c r="O139" s="62" t="s">
        <v>85</v>
      </c>
      <c r="P139" s="62">
        <v>8488479351.3100004</v>
      </c>
      <c r="Q139" s="62">
        <v>40000000</v>
      </c>
      <c r="R139" s="62" t="s">
        <v>268</v>
      </c>
      <c r="S139" s="58" t="s">
        <v>334</v>
      </c>
      <c r="T139" s="58" t="s">
        <v>94</v>
      </c>
      <c r="U139" s="58" t="s">
        <v>357</v>
      </c>
      <c r="V139" s="58" t="s">
        <v>279</v>
      </c>
      <c r="X139" s="140"/>
    </row>
    <row r="140" spans="1:24" s="139" customFormat="1" ht="15.75" customHeight="1" x14ac:dyDescent="0.2">
      <c r="A140" s="58" t="s">
        <v>1756</v>
      </c>
      <c r="B140" s="58" t="s">
        <v>208</v>
      </c>
      <c r="C140" s="61" t="s">
        <v>263</v>
      </c>
      <c r="D140" s="59">
        <v>11722</v>
      </c>
      <c r="E140" s="59" t="s">
        <v>11</v>
      </c>
      <c r="F140" s="60" t="s">
        <v>507</v>
      </c>
      <c r="G140" s="60" t="s">
        <v>68</v>
      </c>
      <c r="H140" s="61" t="s">
        <v>92</v>
      </c>
      <c r="I140" s="62">
        <v>26000000</v>
      </c>
      <c r="J140" s="62">
        <v>27040000.043264002</v>
      </c>
      <c r="K140" s="62">
        <v>30911400.164000001</v>
      </c>
      <c r="L140" s="62" t="s">
        <v>85</v>
      </c>
      <c r="M140" s="62">
        <v>27040000.043000001</v>
      </c>
      <c r="N140" s="62">
        <v>4871634872.9239998</v>
      </c>
      <c r="O140" s="62" t="s">
        <v>85</v>
      </c>
      <c r="P140" s="62">
        <v>5517511578.3509998</v>
      </c>
      <c r="Q140" s="62">
        <v>26000000</v>
      </c>
      <c r="R140" s="62" t="s">
        <v>268</v>
      </c>
      <c r="S140" s="58" t="s">
        <v>334</v>
      </c>
      <c r="T140" s="58" t="s">
        <v>96</v>
      </c>
      <c r="U140" s="58" t="s">
        <v>1200</v>
      </c>
      <c r="V140" s="58" t="s">
        <v>279</v>
      </c>
      <c r="X140" s="140"/>
    </row>
    <row r="141" spans="1:24" s="139" customFormat="1" ht="15.75" customHeight="1" x14ac:dyDescent="0.2">
      <c r="A141" s="58" t="s">
        <v>1756</v>
      </c>
      <c r="B141" s="58" t="s">
        <v>208</v>
      </c>
      <c r="C141" s="61" t="s">
        <v>263</v>
      </c>
      <c r="D141" s="59">
        <v>11723</v>
      </c>
      <c r="E141" s="59" t="s">
        <v>12</v>
      </c>
      <c r="F141" s="60" t="s">
        <v>506</v>
      </c>
      <c r="G141" s="60" t="s">
        <v>69</v>
      </c>
      <c r="H141" s="61" t="s">
        <v>92</v>
      </c>
      <c r="I141" s="62">
        <v>8000000</v>
      </c>
      <c r="J141" s="62">
        <v>8320000.0133119998</v>
      </c>
      <c r="K141" s="62">
        <v>9511200.0500000007</v>
      </c>
      <c r="L141" s="62" t="s">
        <v>85</v>
      </c>
      <c r="M141" s="62">
        <v>8320000.0130000003</v>
      </c>
      <c r="N141" s="62">
        <v>1498964576.2839999</v>
      </c>
      <c r="O141" s="62" t="s">
        <v>85</v>
      </c>
      <c r="P141" s="62">
        <v>1697695870.2620001</v>
      </c>
      <c r="Q141" s="62">
        <v>8000000</v>
      </c>
      <c r="R141" s="62" t="s">
        <v>268</v>
      </c>
      <c r="S141" s="58" t="s">
        <v>334</v>
      </c>
      <c r="T141" s="58" t="s">
        <v>97</v>
      </c>
      <c r="U141" s="58" t="s">
        <v>111</v>
      </c>
      <c r="V141" s="58" t="s">
        <v>279</v>
      </c>
      <c r="X141" s="140"/>
    </row>
    <row r="142" spans="1:24" s="139" customFormat="1" ht="15.75" customHeight="1" x14ac:dyDescent="0.2">
      <c r="A142" s="58" t="s">
        <v>1756</v>
      </c>
      <c r="B142" s="58" t="s">
        <v>208</v>
      </c>
      <c r="C142" s="61" t="s">
        <v>263</v>
      </c>
      <c r="D142" s="59">
        <v>11725</v>
      </c>
      <c r="E142" s="59" t="s">
        <v>70</v>
      </c>
      <c r="F142" s="60" t="s">
        <v>506</v>
      </c>
      <c r="G142" s="60" t="s">
        <v>67</v>
      </c>
      <c r="H142" s="61" t="s">
        <v>92</v>
      </c>
      <c r="I142" s="62">
        <v>25000000</v>
      </c>
      <c r="J142" s="62">
        <v>26000000.0416</v>
      </c>
      <c r="K142" s="62">
        <v>29722500.157000002</v>
      </c>
      <c r="L142" s="62" t="s">
        <v>85</v>
      </c>
      <c r="M142" s="62">
        <v>26000000.041999999</v>
      </c>
      <c r="N142" s="62">
        <v>4684264300.8889999</v>
      </c>
      <c r="O142" s="62" t="s">
        <v>85</v>
      </c>
      <c r="P142" s="62">
        <v>5305299594.5679998</v>
      </c>
      <c r="Q142" s="62">
        <v>25000000</v>
      </c>
      <c r="R142" s="62" t="s">
        <v>268</v>
      </c>
      <c r="S142" s="58" t="s">
        <v>334</v>
      </c>
      <c r="T142" s="58" t="s">
        <v>94</v>
      </c>
      <c r="U142" s="58" t="s">
        <v>357</v>
      </c>
      <c r="V142" s="58" t="s">
        <v>279</v>
      </c>
      <c r="X142" s="140"/>
    </row>
    <row r="143" spans="1:24" s="139" customFormat="1" ht="15.75" customHeight="1" x14ac:dyDescent="0.2">
      <c r="A143" s="58" t="s">
        <v>1756</v>
      </c>
      <c r="B143" s="58" t="s">
        <v>208</v>
      </c>
      <c r="C143" s="61" t="s">
        <v>263</v>
      </c>
      <c r="D143" s="59" t="s">
        <v>1065</v>
      </c>
      <c r="E143" s="59" t="s">
        <v>1066</v>
      </c>
      <c r="F143" s="60" t="s">
        <v>1067</v>
      </c>
      <c r="G143" s="60" t="s">
        <v>1068</v>
      </c>
      <c r="H143" s="61" t="s">
        <v>92</v>
      </c>
      <c r="I143" s="62">
        <v>20000000</v>
      </c>
      <c r="J143" s="62">
        <v>20800000.03328</v>
      </c>
      <c r="K143" s="62">
        <v>23778000.125999998</v>
      </c>
      <c r="L143" s="62" t="s">
        <v>85</v>
      </c>
      <c r="M143" s="62">
        <v>20800000.033</v>
      </c>
      <c r="N143" s="62">
        <v>3747411440.711</v>
      </c>
      <c r="O143" s="62" t="s">
        <v>85</v>
      </c>
      <c r="P143" s="62">
        <v>4244239675.6550002</v>
      </c>
      <c r="Q143" s="62">
        <v>20000000</v>
      </c>
      <c r="R143" s="62" t="s">
        <v>268</v>
      </c>
      <c r="S143" s="58" t="s">
        <v>334</v>
      </c>
      <c r="T143" s="58" t="s">
        <v>96</v>
      </c>
      <c r="U143" s="58" t="s">
        <v>230</v>
      </c>
      <c r="V143" s="58" t="s">
        <v>279</v>
      </c>
      <c r="X143" s="140"/>
    </row>
    <row r="144" spans="1:24" s="139" customFormat="1" ht="15.75" customHeight="1" x14ac:dyDescent="0.2">
      <c r="A144" s="58" t="s">
        <v>1756</v>
      </c>
      <c r="B144" s="58" t="s">
        <v>208</v>
      </c>
      <c r="C144" s="61" t="s">
        <v>263</v>
      </c>
      <c r="D144" s="59" t="s">
        <v>1324</v>
      </c>
      <c r="E144" s="59" t="s">
        <v>1325</v>
      </c>
      <c r="F144" s="60" t="s">
        <v>1326</v>
      </c>
      <c r="G144" s="60" t="s">
        <v>1327</v>
      </c>
      <c r="H144" s="61" t="s">
        <v>92</v>
      </c>
      <c r="I144" s="62">
        <v>13000000</v>
      </c>
      <c r="J144" s="62">
        <v>13520000.021632001</v>
      </c>
      <c r="K144" s="62">
        <v>15455700.082</v>
      </c>
      <c r="L144" s="62" t="s">
        <v>85</v>
      </c>
      <c r="M144" s="62">
        <v>13520000.022</v>
      </c>
      <c r="N144" s="62">
        <v>2435817436.4619999</v>
      </c>
      <c r="O144" s="62" t="s">
        <v>85</v>
      </c>
      <c r="P144" s="62">
        <v>2758755789.1760001</v>
      </c>
      <c r="Q144" s="62">
        <v>13000000</v>
      </c>
      <c r="R144" s="62" t="s">
        <v>268</v>
      </c>
      <c r="S144" s="58" t="s">
        <v>334</v>
      </c>
      <c r="T144" s="58" t="s">
        <v>97</v>
      </c>
      <c r="U144" s="58" t="s">
        <v>32</v>
      </c>
      <c r="V144" s="58" t="s">
        <v>279</v>
      </c>
      <c r="X144" s="140"/>
    </row>
    <row r="145" spans="1:24" s="139" customFormat="1" ht="15.75" customHeight="1" x14ac:dyDescent="0.2">
      <c r="A145" s="58" t="s">
        <v>1756</v>
      </c>
      <c r="B145" s="58" t="s">
        <v>208</v>
      </c>
      <c r="C145" s="61" t="s">
        <v>263</v>
      </c>
      <c r="D145" s="59" t="s">
        <v>209</v>
      </c>
      <c r="E145" s="59" t="s">
        <v>210</v>
      </c>
      <c r="F145" s="60" t="s">
        <v>508</v>
      </c>
      <c r="G145" s="60" t="s">
        <v>116</v>
      </c>
      <c r="H145" s="61" t="s">
        <v>92</v>
      </c>
      <c r="I145" s="62">
        <v>35000000</v>
      </c>
      <c r="J145" s="62">
        <v>36400000.058240004</v>
      </c>
      <c r="K145" s="62">
        <v>3377853.929</v>
      </c>
      <c r="L145" s="62" t="s">
        <v>85</v>
      </c>
      <c r="M145" s="62">
        <v>2954805.344</v>
      </c>
      <c r="N145" s="62">
        <v>532349583.32700002</v>
      </c>
      <c r="O145" s="62" t="s">
        <v>85</v>
      </c>
      <c r="P145" s="62">
        <v>602927983.38800001</v>
      </c>
      <c r="Q145" s="62">
        <v>2841158.98</v>
      </c>
      <c r="R145" s="62" t="s">
        <v>1192</v>
      </c>
      <c r="S145" s="58" t="s">
        <v>102</v>
      </c>
      <c r="T145" s="58" t="s">
        <v>96</v>
      </c>
      <c r="U145" s="58" t="s">
        <v>358</v>
      </c>
      <c r="V145" s="58" t="s">
        <v>279</v>
      </c>
      <c r="X145" s="140"/>
    </row>
    <row r="146" spans="1:24" s="139" customFormat="1" ht="15.75" customHeight="1" x14ac:dyDescent="0.2">
      <c r="A146" s="58" t="s">
        <v>1756</v>
      </c>
      <c r="B146" s="58" t="s">
        <v>208</v>
      </c>
      <c r="C146" s="61" t="s">
        <v>263</v>
      </c>
      <c r="D146" s="59" t="s">
        <v>438</v>
      </c>
      <c r="E146" s="59" t="s">
        <v>439</v>
      </c>
      <c r="F146" s="60" t="s">
        <v>509</v>
      </c>
      <c r="G146" s="60" t="s">
        <v>440</v>
      </c>
      <c r="H146" s="61" t="s">
        <v>92</v>
      </c>
      <c r="I146" s="62">
        <v>13000000</v>
      </c>
      <c r="J146" s="62">
        <v>13520000.021632001</v>
      </c>
      <c r="K146" s="62">
        <v>15455700.082</v>
      </c>
      <c r="L146" s="62" t="s">
        <v>85</v>
      </c>
      <c r="M146" s="62">
        <v>13520000.022</v>
      </c>
      <c r="N146" s="62">
        <v>2435817436.4619999</v>
      </c>
      <c r="O146" s="62" t="s">
        <v>85</v>
      </c>
      <c r="P146" s="62">
        <v>2758755789.1760001</v>
      </c>
      <c r="Q146" s="62">
        <v>13000000</v>
      </c>
      <c r="R146" s="62" t="s">
        <v>268</v>
      </c>
      <c r="S146" s="58" t="s">
        <v>334</v>
      </c>
      <c r="T146" s="58" t="s">
        <v>97</v>
      </c>
      <c r="U146" s="58" t="s">
        <v>129</v>
      </c>
      <c r="V146" s="58" t="s">
        <v>279</v>
      </c>
      <c r="X146" s="140"/>
    </row>
    <row r="147" spans="1:24" s="139" customFormat="1" ht="15.75" customHeight="1" x14ac:dyDescent="0.2">
      <c r="A147" s="58" t="s">
        <v>1756</v>
      </c>
      <c r="B147" s="58" t="s">
        <v>208</v>
      </c>
      <c r="C147" s="61" t="s">
        <v>263</v>
      </c>
      <c r="D147" s="59" t="s">
        <v>441</v>
      </c>
      <c r="E147" s="59" t="s">
        <v>442</v>
      </c>
      <c r="F147" s="60" t="s">
        <v>510</v>
      </c>
      <c r="G147" s="60" t="s">
        <v>119</v>
      </c>
      <c r="H147" s="61" t="s">
        <v>92</v>
      </c>
      <c r="I147" s="62">
        <v>77745000</v>
      </c>
      <c r="J147" s="62">
        <v>80854800.129367679</v>
      </c>
      <c r="K147" s="62">
        <v>59974060.817000002</v>
      </c>
      <c r="L147" s="62" t="s">
        <v>85</v>
      </c>
      <c r="M147" s="62">
        <v>52462800.083999999</v>
      </c>
      <c r="N147" s="62">
        <v>9451908506.3330002</v>
      </c>
      <c r="O147" s="62" t="s">
        <v>85</v>
      </c>
      <c r="P147" s="62">
        <v>10705033521.92</v>
      </c>
      <c r="Q147" s="62">
        <v>50445000</v>
      </c>
      <c r="R147" s="62" t="s">
        <v>1192</v>
      </c>
      <c r="S147" s="58" t="s">
        <v>102</v>
      </c>
      <c r="T147" s="58" t="s">
        <v>94</v>
      </c>
      <c r="U147" s="58" t="s">
        <v>358</v>
      </c>
      <c r="V147" s="58" t="s">
        <v>279</v>
      </c>
      <c r="X147" s="140"/>
    </row>
    <row r="148" spans="1:24" s="139" customFormat="1" ht="15.75" customHeight="1" x14ac:dyDescent="0.2">
      <c r="A148" s="58" t="s">
        <v>1756</v>
      </c>
      <c r="B148" s="58" t="s">
        <v>208</v>
      </c>
      <c r="C148" s="61" t="s">
        <v>263</v>
      </c>
      <c r="D148" s="59" t="s">
        <v>490</v>
      </c>
      <c r="E148" s="59" t="s">
        <v>491</v>
      </c>
      <c r="F148" s="60" t="s">
        <v>511</v>
      </c>
      <c r="G148" s="60" t="s">
        <v>1142</v>
      </c>
      <c r="H148" s="61" t="s">
        <v>92</v>
      </c>
      <c r="I148" s="62">
        <v>40000000</v>
      </c>
      <c r="J148" s="62">
        <v>41600000.06656</v>
      </c>
      <c r="K148" s="62">
        <v>5628698.4670000002</v>
      </c>
      <c r="L148" s="62" t="s">
        <v>85</v>
      </c>
      <c r="M148" s="62">
        <v>4923750.0080000004</v>
      </c>
      <c r="N148" s="62">
        <v>887082551.98099995</v>
      </c>
      <c r="O148" s="62" t="s">
        <v>85</v>
      </c>
      <c r="P148" s="62">
        <v>1004691110.721</v>
      </c>
      <c r="Q148" s="62">
        <v>4734375</v>
      </c>
      <c r="R148" s="62" t="s">
        <v>1192</v>
      </c>
      <c r="S148" s="58" t="s">
        <v>102</v>
      </c>
      <c r="T148" s="58" t="s">
        <v>96</v>
      </c>
      <c r="U148" s="58" t="s">
        <v>358</v>
      </c>
      <c r="V148" s="58" t="s">
        <v>279</v>
      </c>
      <c r="X148" s="140"/>
    </row>
    <row r="149" spans="1:24" s="139" customFormat="1" ht="15.75" customHeight="1" x14ac:dyDescent="0.2">
      <c r="A149" s="58" t="s">
        <v>1756</v>
      </c>
      <c r="B149" s="58" t="s">
        <v>208</v>
      </c>
      <c r="C149" s="61" t="s">
        <v>263</v>
      </c>
      <c r="D149" s="59" t="s">
        <v>492</v>
      </c>
      <c r="E149" s="59" t="s">
        <v>493</v>
      </c>
      <c r="F149" s="60" t="s">
        <v>116</v>
      </c>
      <c r="G149" s="60" t="s">
        <v>384</v>
      </c>
      <c r="H149" s="61" t="s">
        <v>92</v>
      </c>
      <c r="I149" s="62">
        <v>14000000</v>
      </c>
      <c r="J149" s="62">
        <v>14560000.023296</v>
      </c>
      <c r="K149" s="62">
        <v>16644600.088</v>
      </c>
      <c r="L149" s="62" t="s">
        <v>85</v>
      </c>
      <c r="M149" s="62">
        <v>14560000.023</v>
      </c>
      <c r="N149" s="62">
        <v>2623188008.4980001</v>
      </c>
      <c r="O149" s="62" t="s">
        <v>85</v>
      </c>
      <c r="P149" s="62">
        <v>2970967772.9580002</v>
      </c>
      <c r="Q149" s="62">
        <v>14000000</v>
      </c>
      <c r="R149" s="62" t="s">
        <v>1192</v>
      </c>
      <c r="S149" s="58" t="s">
        <v>102</v>
      </c>
      <c r="T149" s="58" t="s">
        <v>102</v>
      </c>
      <c r="U149" s="58" t="s">
        <v>358</v>
      </c>
      <c r="V149" s="58" t="s">
        <v>279</v>
      </c>
      <c r="X149" s="140"/>
    </row>
    <row r="150" spans="1:24" s="139" customFormat="1" ht="15.75" customHeight="1" x14ac:dyDescent="0.2">
      <c r="A150" s="58" t="s">
        <v>1756</v>
      </c>
      <c r="B150" s="58" t="s">
        <v>208</v>
      </c>
      <c r="C150" s="61" t="s">
        <v>263</v>
      </c>
      <c r="D150" s="59" t="s">
        <v>277</v>
      </c>
      <c r="E150" s="59" t="s">
        <v>278</v>
      </c>
      <c r="F150" s="60" t="s">
        <v>512</v>
      </c>
      <c r="G150" s="60" t="s">
        <v>170</v>
      </c>
      <c r="H150" s="61" t="s">
        <v>92</v>
      </c>
      <c r="I150" s="62">
        <v>11545000</v>
      </c>
      <c r="J150" s="62">
        <v>12006800.019210881</v>
      </c>
      <c r="K150" s="62">
        <v>13725850.573000001</v>
      </c>
      <c r="L150" s="62" t="s">
        <v>85</v>
      </c>
      <c r="M150" s="62">
        <v>12006800.018999999</v>
      </c>
      <c r="N150" s="62">
        <v>2163193254.1500001</v>
      </c>
      <c r="O150" s="62" t="s">
        <v>85</v>
      </c>
      <c r="P150" s="62">
        <v>2449987352.7719998</v>
      </c>
      <c r="Q150" s="62">
        <v>11545000</v>
      </c>
      <c r="R150" s="62" t="s">
        <v>268</v>
      </c>
      <c r="S150" s="58" t="s">
        <v>334</v>
      </c>
      <c r="T150" s="58" t="s">
        <v>247</v>
      </c>
      <c r="U150" s="58" t="s">
        <v>34</v>
      </c>
      <c r="V150" s="58" t="s">
        <v>279</v>
      </c>
      <c r="X150" s="140"/>
    </row>
    <row r="151" spans="1:24" s="139" customFormat="1" ht="15.75" customHeight="1" x14ac:dyDescent="0.2">
      <c r="A151" s="58" t="s">
        <v>1756</v>
      </c>
      <c r="B151" s="58" t="s">
        <v>208</v>
      </c>
      <c r="C151" s="61" t="s">
        <v>263</v>
      </c>
      <c r="D151" s="59" t="s">
        <v>213</v>
      </c>
      <c r="E151" s="59" t="s">
        <v>214</v>
      </c>
      <c r="F151" s="60" t="s">
        <v>512</v>
      </c>
      <c r="G151" s="60" t="s">
        <v>170</v>
      </c>
      <c r="H151" s="61" t="s">
        <v>92</v>
      </c>
      <c r="I151" s="62">
        <v>20000000</v>
      </c>
      <c r="J151" s="62">
        <v>20800000.03328</v>
      </c>
      <c r="K151" s="62">
        <v>23778000.125999998</v>
      </c>
      <c r="L151" s="62" t="s">
        <v>85</v>
      </c>
      <c r="M151" s="62">
        <v>20800000.033</v>
      </c>
      <c r="N151" s="62">
        <v>3747411440.711</v>
      </c>
      <c r="O151" s="62" t="s">
        <v>85</v>
      </c>
      <c r="P151" s="62">
        <v>4244239675.6550002</v>
      </c>
      <c r="Q151" s="62">
        <v>20000000</v>
      </c>
      <c r="R151" s="62" t="s">
        <v>268</v>
      </c>
      <c r="S151" s="58" t="s">
        <v>334</v>
      </c>
      <c r="T151" s="58" t="s">
        <v>96</v>
      </c>
      <c r="U151" s="58" t="s">
        <v>35</v>
      </c>
      <c r="V151" s="58" t="s">
        <v>279</v>
      </c>
      <c r="X151" s="140"/>
    </row>
    <row r="152" spans="1:24" s="139" customFormat="1" ht="15.75" customHeight="1" x14ac:dyDescent="0.2">
      <c r="A152" s="58" t="s">
        <v>1756</v>
      </c>
      <c r="B152" s="58" t="s">
        <v>208</v>
      </c>
      <c r="C152" s="61" t="s">
        <v>263</v>
      </c>
      <c r="D152" s="59" t="s">
        <v>215</v>
      </c>
      <c r="E152" s="59" t="s">
        <v>216</v>
      </c>
      <c r="F152" s="60" t="s">
        <v>512</v>
      </c>
      <c r="G152" s="60" t="s">
        <v>170</v>
      </c>
      <c r="H152" s="61" t="s">
        <v>92</v>
      </c>
      <c r="I152" s="62">
        <v>25000000</v>
      </c>
      <c r="J152" s="62">
        <v>26000000.0416</v>
      </c>
      <c r="K152" s="62">
        <v>29722500.157000002</v>
      </c>
      <c r="L152" s="62" t="s">
        <v>85</v>
      </c>
      <c r="M152" s="62">
        <v>26000000.041999999</v>
      </c>
      <c r="N152" s="62">
        <v>4684264300.8889999</v>
      </c>
      <c r="O152" s="62" t="s">
        <v>85</v>
      </c>
      <c r="P152" s="62">
        <v>5305299594.5679998</v>
      </c>
      <c r="Q152" s="62">
        <v>25000000</v>
      </c>
      <c r="R152" s="62" t="s">
        <v>268</v>
      </c>
      <c r="S152" s="58" t="s">
        <v>334</v>
      </c>
      <c r="T152" s="58" t="s">
        <v>246</v>
      </c>
      <c r="U152" s="58" t="s">
        <v>129</v>
      </c>
      <c r="V152" s="58" t="s">
        <v>279</v>
      </c>
      <c r="X152" s="140"/>
    </row>
    <row r="153" spans="1:24" s="139" customFormat="1" ht="15.75" customHeight="1" x14ac:dyDescent="0.2">
      <c r="A153" s="58" t="s">
        <v>1756</v>
      </c>
      <c r="B153" s="58" t="s">
        <v>208</v>
      </c>
      <c r="C153" s="61" t="s">
        <v>263</v>
      </c>
      <c r="D153" s="59" t="s">
        <v>217</v>
      </c>
      <c r="E153" s="59" t="s">
        <v>218</v>
      </c>
      <c r="F153" s="60" t="s">
        <v>512</v>
      </c>
      <c r="G153" s="60" t="s">
        <v>156</v>
      </c>
      <c r="H153" s="61" t="s">
        <v>92</v>
      </c>
      <c r="I153" s="62">
        <v>1300000</v>
      </c>
      <c r="J153" s="62">
        <v>1352000.0021631999</v>
      </c>
      <c r="K153" s="62">
        <v>1545570.0079999999</v>
      </c>
      <c r="L153" s="62" t="s">
        <v>85</v>
      </c>
      <c r="M153" s="62">
        <v>1352000.0020000001</v>
      </c>
      <c r="N153" s="62">
        <v>243581743.646</v>
      </c>
      <c r="O153" s="62" t="s">
        <v>85</v>
      </c>
      <c r="P153" s="62">
        <v>275875578.91799998</v>
      </c>
      <c r="Q153" s="62">
        <v>1300000</v>
      </c>
      <c r="R153" s="62" t="s">
        <v>268</v>
      </c>
      <c r="S153" s="58" t="s">
        <v>334</v>
      </c>
      <c r="T153" s="58" t="s">
        <v>94</v>
      </c>
      <c r="U153" s="58" t="s">
        <v>230</v>
      </c>
      <c r="V153" s="58" t="s">
        <v>279</v>
      </c>
      <c r="X153" s="140"/>
    </row>
    <row r="154" spans="1:24" s="139" customFormat="1" ht="15.75" customHeight="1" x14ac:dyDescent="0.2">
      <c r="A154" s="58" t="s">
        <v>1756</v>
      </c>
      <c r="B154" s="58" t="s">
        <v>208</v>
      </c>
      <c r="C154" s="61" t="s">
        <v>263</v>
      </c>
      <c r="D154" s="59" t="s">
        <v>335</v>
      </c>
      <c r="E154" s="59" t="s">
        <v>336</v>
      </c>
      <c r="F154" s="60" t="s">
        <v>513</v>
      </c>
      <c r="G154" s="60" t="s">
        <v>74</v>
      </c>
      <c r="H154" s="61" t="s">
        <v>92</v>
      </c>
      <c r="I154" s="62">
        <v>4500000</v>
      </c>
      <c r="J154" s="62">
        <v>4680000.0074880002</v>
      </c>
      <c r="K154" s="62">
        <v>5350050.0279999999</v>
      </c>
      <c r="L154" s="62" t="s">
        <v>85</v>
      </c>
      <c r="M154" s="62">
        <v>4680000.0070000002</v>
      </c>
      <c r="N154" s="62">
        <v>843167574.15999997</v>
      </c>
      <c r="O154" s="62" t="s">
        <v>85</v>
      </c>
      <c r="P154" s="62">
        <v>954953927.02199996</v>
      </c>
      <c r="Q154" s="62">
        <v>4500000</v>
      </c>
      <c r="R154" s="62" t="s">
        <v>268</v>
      </c>
      <c r="S154" s="58" t="s">
        <v>334</v>
      </c>
      <c r="T154" s="58" t="s">
        <v>247</v>
      </c>
      <c r="U154" s="58" t="s">
        <v>34</v>
      </c>
      <c r="V154" s="58" t="s">
        <v>279</v>
      </c>
      <c r="X154" s="140"/>
    </row>
    <row r="155" spans="1:24" s="139" customFormat="1" ht="15.75" customHeight="1" x14ac:dyDescent="0.2">
      <c r="A155" s="58" t="s">
        <v>1756</v>
      </c>
      <c r="B155" s="58" t="s">
        <v>208</v>
      </c>
      <c r="C155" s="61" t="s">
        <v>263</v>
      </c>
      <c r="D155" s="59" t="s">
        <v>42</v>
      </c>
      <c r="E155" s="59" t="s">
        <v>43</v>
      </c>
      <c r="F155" s="60" t="s">
        <v>514</v>
      </c>
      <c r="G155" s="60" t="s">
        <v>1073</v>
      </c>
      <c r="H155" s="61" t="s">
        <v>92</v>
      </c>
      <c r="I155" s="62">
        <v>30000000</v>
      </c>
      <c r="J155" s="62">
        <v>31200000.04992</v>
      </c>
      <c r="K155" s="62">
        <v>7133400.0379999997</v>
      </c>
      <c r="L155" s="62" t="s">
        <v>85</v>
      </c>
      <c r="M155" s="62">
        <v>6240000.0099999998</v>
      </c>
      <c r="N155" s="62">
        <v>1124223432.2130001</v>
      </c>
      <c r="O155" s="62" t="s">
        <v>85</v>
      </c>
      <c r="P155" s="62">
        <v>1273271902.6960001</v>
      </c>
      <c r="Q155" s="62">
        <v>6000000</v>
      </c>
      <c r="R155" s="62" t="s">
        <v>1192</v>
      </c>
      <c r="S155" s="58" t="s">
        <v>102</v>
      </c>
      <c r="T155" s="58" t="s">
        <v>96</v>
      </c>
      <c r="U155" s="58" t="s">
        <v>120</v>
      </c>
      <c r="V155" s="58" t="s">
        <v>279</v>
      </c>
      <c r="X155" s="140"/>
    </row>
    <row r="156" spans="1:24" s="139" customFormat="1" ht="15.75" customHeight="1" x14ac:dyDescent="0.2">
      <c r="A156" s="58" t="s">
        <v>1756</v>
      </c>
      <c r="B156" s="58" t="s">
        <v>208</v>
      </c>
      <c r="C156" s="61" t="s">
        <v>263</v>
      </c>
      <c r="D156" s="59" t="s">
        <v>359</v>
      </c>
      <c r="E156" s="59" t="s">
        <v>360</v>
      </c>
      <c r="F156" s="60" t="s">
        <v>515</v>
      </c>
      <c r="G156" s="60" t="s">
        <v>361</v>
      </c>
      <c r="H156" s="61" t="s">
        <v>92</v>
      </c>
      <c r="I156" s="62">
        <v>15000000</v>
      </c>
      <c r="J156" s="62">
        <v>15600000.02496</v>
      </c>
      <c r="K156" s="62">
        <v>17833500.094000001</v>
      </c>
      <c r="L156" s="62" t="s">
        <v>85</v>
      </c>
      <c r="M156" s="62">
        <v>15600000.025</v>
      </c>
      <c r="N156" s="62">
        <v>2810558580.533</v>
      </c>
      <c r="O156" s="62" t="s">
        <v>85</v>
      </c>
      <c r="P156" s="62">
        <v>3183179756.7410002</v>
      </c>
      <c r="Q156" s="62">
        <v>15000000</v>
      </c>
      <c r="R156" s="62" t="s">
        <v>1192</v>
      </c>
      <c r="S156" s="58" t="s">
        <v>102</v>
      </c>
      <c r="T156" s="58" t="s">
        <v>102</v>
      </c>
      <c r="U156" s="58" t="s">
        <v>93</v>
      </c>
      <c r="V156" s="58" t="s">
        <v>279</v>
      </c>
      <c r="X156" s="140"/>
    </row>
    <row r="157" spans="1:24" s="139" customFormat="1" ht="15.75" customHeight="1" x14ac:dyDescent="0.2">
      <c r="A157" s="58" t="s">
        <v>1756</v>
      </c>
      <c r="B157" s="58" t="s">
        <v>208</v>
      </c>
      <c r="C157" s="61" t="s">
        <v>263</v>
      </c>
      <c r="D157" s="59" t="s">
        <v>1069</v>
      </c>
      <c r="E157" s="59" t="s">
        <v>1070</v>
      </c>
      <c r="F157" s="60" t="s">
        <v>1071</v>
      </c>
      <c r="G157" s="60" t="s">
        <v>1072</v>
      </c>
      <c r="H157" s="61" t="s">
        <v>92</v>
      </c>
      <c r="I157" s="62">
        <v>45000000</v>
      </c>
      <c r="J157" s="62">
        <v>46800000.074880004</v>
      </c>
      <c r="K157" s="62">
        <v>53500500.283</v>
      </c>
      <c r="L157" s="62" t="s">
        <v>85</v>
      </c>
      <c r="M157" s="62">
        <v>46800000.075000003</v>
      </c>
      <c r="N157" s="62">
        <v>8431675741.6000004</v>
      </c>
      <c r="O157" s="62" t="s">
        <v>85</v>
      </c>
      <c r="P157" s="62">
        <v>9549539270.2229996</v>
      </c>
      <c r="Q157" s="62">
        <v>45000000</v>
      </c>
      <c r="R157" s="62" t="s">
        <v>1192</v>
      </c>
      <c r="S157" s="58" t="s">
        <v>102</v>
      </c>
      <c r="T157" s="58" t="s">
        <v>94</v>
      </c>
      <c r="U157" s="58" t="s">
        <v>230</v>
      </c>
      <c r="V157" s="58" t="s">
        <v>279</v>
      </c>
      <c r="X157" s="140"/>
    </row>
    <row r="158" spans="1:24" s="139" customFormat="1" ht="15.75" customHeight="1" x14ac:dyDescent="0.2">
      <c r="A158" s="58" t="s">
        <v>1756</v>
      </c>
      <c r="B158" s="58" t="s">
        <v>208</v>
      </c>
      <c r="C158" s="61" t="s">
        <v>263</v>
      </c>
      <c r="D158" s="59" t="s">
        <v>211</v>
      </c>
      <c r="E158" s="59" t="s">
        <v>212</v>
      </c>
      <c r="F158" s="60" t="s">
        <v>516</v>
      </c>
      <c r="G158" s="60" t="s">
        <v>115</v>
      </c>
      <c r="H158" s="61" t="s">
        <v>92</v>
      </c>
      <c r="I158" s="62">
        <v>5000000</v>
      </c>
      <c r="J158" s="62">
        <v>5200000.00832</v>
      </c>
      <c r="K158" s="62">
        <v>5944500.0310000004</v>
      </c>
      <c r="L158" s="62" t="s">
        <v>85</v>
      </c>
      <c r="M158" s="62">
        <v>5200000.0080000004</v>
      </c>
      <c r="N158" s="62">
        <v>936852860.17799997</v>
      </c>
      <c r="O158" s="62" t="s">
        <v>85</v>
      </c>
      <c r="P158" s="62">
        <v>1061059918.914</v>
      </c>
      <c r="Q158" s="62">
        <v>5000000</v>
      </c>
      <c r="R158" s="62" t="s">
        <v>268</v>
      </c>
      <c r="S158" s="58" t="s">
        <v>334</v>
      </c>
      <c r="T158" s="58" t="s">
        <v>13</v>
      </c>
      <c r="U158" s="58" t="s">
        <v>36</v>
      </c>
      <c r="V158" s="58" t="s">
        <v>279</v>
      </c>
      <c r="X158" s="140"/>
    </row>
    <row r="159" spans="1:24" s="139" customFormat="1" ht="15.75" customHeight="1" x14ac:dyDescent="0.2">
      <c r="A159" s="58" t="s">
        <v>1756</v>
      </c>
      <c r="B159" s="58" t="s">
        <v>208</v>
      </c>
      <c r="C159" s="61" t="s">
        <v>263</v>
      </c>
      <c r="D159" s="59" t="s">
        <v>726</v>
      </c>
      <c r="E159" s="59" t="s">
        <v>727</v>
      </c>
      <c r="F159" s="60" t="s">
        <v>728</v>
      </c>
      <c r="G159" s="60" t="s">
        <v>729</v>
      </c>
      <c r="H159" s="61" t="s">
        <v>92</v>
      </c>
      <c r="I159" s="62">
        <v>82130000</v>
      </c>
      <c r="J159" s="62">
        <v>85415200.136664316</v>
      </c>
      <c r="K159" s="62">
        <v>79216407.419</v>
      </c>
      <c r="L159" s="62" t="s">
        <v>85</v>
      </c>
      <c r="M159" s="62">
        <v>69295200.111000001</v>
      </c>
      <c r="N159" s="62">
        <v>12484501214.729</v>
      </c>
      <c r="O159" s="62" t="s">
        <v>85</v>
      </c>
      <c r="P159" s="62">
        <v>14139684479.444</v>
      </c>
      <c r="Q159" s="62">
        <v>66630000</v>
      </c>
      <c r="R159" s="62" t="s">
        <v>268</v>
      </c>
      <c r="S159" s="58" t="s">
        <v>334</v>
      </c>
      <c r="T159" s="58" t="s">
        <v>94</v>
      </c>
      <c r="U159" s="58" t="s">
        <v>120</v>
      </c>
      <c r="V159" s="58" t="s">
        <v>279</v>
      </c>
      <c r="X159" s="140"/>
    </row>
    <row r="160" spans="1:24" s="139" customFormat="1" ht="15.75" customHeight="1" x14ac:dyDescent="0.2">
      <c r="A160" s="58" t="s">
        <v>1756</v>
      </c>
      <c r="B160" s="58" t="s">
        <v>208</v>
      </c>
      <c r="C160" s="61" t="s">
        <v>263</v>
      </c>
      <c r="D160" s="59" t="s">
        <v>1236</v>
      </c>
      <c r="E160" s="59" t="s">
        <v>1328</v>
      </c>
      <c r="F160" s="60" t="s">
        <v>1237</v>
      </c>
      <c r="G160" s="60" t="s">
        <v>1238</v>
      </c>
      <c r="H160" s="61" t="s">
        <v>92</v>
      </c>
      <c r="I160" s="62">
        <v>50000000</v>
      </c>
      <c r="J160" s="62">
        <v>52000000.0832</v>
      </c>
      <c r="K160" s="62">
        <v>59445000.314999998</v>
      </c>
      <c r="L160" s="62" t="s">
        <v>85</v>
      </c>
      <c r="M160" s="62">
        <v>52000000.082999997</v>
      </c>
      <c r="N160" s="62">
        <v>9368528601.7779999</v>
      </c>
      <c r="O160" s="62" t="s">
        <v>85</v>
      </c>
      <c r="P160" s="62">
        <v>10610599189.136999</v>
      </c>
      <c r="Q160" s="62">
        <v>50000000</v>
      </c>
      <c r="R160" s="62" t="s">
        <v>268</v>
      </c>
      <c r="S160" s="58" t="s">
        <v>334</v>
      </c>
      <c r="T160" s="58" t="s">
        <v>94</v>
      </c>
      <c r="U160" s="58"/>
      <c r="V160" s="58" t="s">
        <v>279</v>
      </c>
      <c r="X160" s="140"/>
    </row>
    <row r="161" spans="1:24" s="139" customFormat="1" ht="15.75" customHeight="1" x14ac:dyDescent="0.2">
      <c r="A161" s="58" t="s">
        <v>1756</v>
      </c>
      <c r="B161" s="58" t="s">
        <v>208</v>
      </c>
      <c r="C161" s="61" t="s">
        <v>263</v>
      </c>
      <c r="D161" s="59" t="s">
        <v>1239</v>
      </c>
      <c r="E161" s="59" t="s">
        <v>1240</v>
      </c>
      <c r="F161" s="60" t="s">
        <v>119</v>
      </c>
      <c r="G161" s="60" t="s">
        <v>737</v>
      </c>
      <c r="H161" s="61" t="s">
        <v>92</v>
      </c>
      <c r="I161" s="62">
        <v>15000000</v>
      </c>
      <c r="J161" s="62">
        <v>15600000.02496</v>
      </c>
      <c r="K161" s="62">
        <v>17833500.094000001</v>
      </c>
      <c r="L161" s="62" t="s">
        <v>85</v>
      </c>
      <c r="M161" s="62">
        <v>15600000.025</v>
      </c>
      <c r="N161" s="62">
        <v>2810558580.533</v>
      </c>
      <c r="O161" s="62" t="s">
        <v>85</v>
      </c>
      <c r="P161" s="62">
        <v>3183179756.7410002</v>
      </c>
      <c r="Q161" s="62">
        <v>15000000</v>
      </c>
      <c r="R161" s="62" t="s">
        <v>268</v>
      </c>
      <c r="S161" s="58" t="s">
        <v>334</v>
      </c>
      <c r="T161" s="58" t="s">
        <v>97</v>
      </c>
      <c r="U161" s="58" t="s">
        <v>1241</v>
      </c>
      <c r="V161" s="58" t="s">
        <v>279</v>
      </c>
      <c r="X161" s="140"/>
    </row>
    <row r="162" spans="1:24" s="139" customFormat="1" ht="15.75" customHeight="1" x14ac:dyDescent="0.2">
      <c r="A162" s="58" t="s">
        <v>1756</v>
      </c>
      <c r="B162" s="58" t="s">
        <v>208</v>
      </c>
      <c r="C162" s="61" t="s">
        <v>263</v>
      </c>
      <c r="D162" s="59" t="s">
        <v>1242</v>
      </c>
      <c r="E162" s="59" t="s">
        <v>1243</v>
      </c>
      <c r="F162" s="60" t="s">
        <v>1237</v>
      </c>
      <c r="G162" s="60" t="s">
        <v>792</v>
      </c>
      <c r="H162" s="61" t="s">
        <v>92</v>
      </c>
      <c r="I162" s="62">
        <v>50000000</v>
      </c>
      <c r="J162" s="62">
        <v>52000000.0832</v>
      </c>
      <c r="K162" s="62">
        <v>48590343.256999999</v>
      </c>
      <c r="L162" s="62">
        <v>22554000.083999999</v>
      </c>
      <c r="M162" s="62">
        <v>21704800.035</v>
      </c>
      <c r="N162" s="62">
        <v>7657835279.0930004</v>
      </c>
      <c r="O162" s="62">
        <v>3986670000</v>
      </c>
      <c r="P162" s="62">
        <v>4428864101.5459995</v>
      </c>
      <c r="Q162" s="62">
        <v>20870000</v>
      </c>
      <c r="R162" s="62" t="s">
        <v>268</v>
      </c>
      <c r="S162" s="58" t="s">
        <v>334</v>
      </c>
      <c r="T162" s="58" t="s">
        <v>96</v>
      </c>
      <c r="U162" s="58" t="s">
        <v>120</v>
      </c>
      <c r="V162" s="58" t="s">
        <v>279</v>
      </c>
      <c r="X162" s="140"/>
    </row>
    <row r="163" spans="1:24" s="139" customFormat="1" ht="15.75" customHeight="1" x14ac:dyDescent="0.2">
      <c r="A163" s="58" t="s">
        <v>1756</v>
      </c>
      <c r="B163" s="58" t="s">
        <v>208</v>
      </c>
      <c r="C163" s="61" t="s">
        <v>263</v>
      </c>
      <c r="D163" s="59" t="s">
        <v>801</v>
      </c>
      <c r="E163" s="59" t="s">
        <v>802</v>
      </c>
      <c r="F163" s="60" t="s">
        <v>803</v>
      </c>
      <c r="G163" s="60" t="s">
        <v>522</v>
      </c>
      <c r="H163" s="61" t="s">
        <v>92</v>
      </c>
      <c r="I163" s="62">
        <v>46790000</v>
      </c>
      <c r="J163" s="62">
        <v>48661600.07785856</v>
      </c>
      <c r="K163" s="62">
        <v>55628631.294</v>
      </c>
      <c r="L163" s="62" t="s">
        <v>85</v>
      </c>
      <c r="M163" s="62">
        <v>48661600.078000002</v>
      </c>
      <c r="N163" s="62">
        <v>8767069065.5429993</v>
      </c>
      <c r="O163" s="62" t="s">
        <v>85</v>
      </c>
      <c r="P163" s="62">
        <v>9929398721.1940002</v>
      </c>
      <c r="Q163" s="62">
        <v>46790000</v>
      </c>
      <c r="R163" s="62" t="s">
        <v>268</v>
      </c>
      <c r="S163" s="58" t="s">
        <v>334</v>
      </c>
      <c r="T163" s="58" t="s">
        <v>94</v>
      </c>
      <c r="U163" s="58" t="s">
        <v>230</v>
      </c>
      <c r="V163" s="58" t="s">
        <v>279</v>
      </c>
      <c r="X163" s="140"/>
    </row>
    <row r="164" spans="1:24" s="139" customFormat="1" ht="15.75" customHeight="1" x14ac:dyDescent="0.2">
      <c r="A164" s="58" t="s">
        <v>1756</v>
      </c>
      <c r="B164" s="58" t="s">
        <v>208</v>
      </c>
      <c r="C164" s="61" t="s">
        <v>263</v>
      </c>
      <c r="D164" s="59" t="s">
        <v>804</v>
      </c>
      <c r="E164" s="59" t="s">
        <v>805</v>
      </c>
      <c r="F164" s="60" t="s">
        <v>803</v>
      </c>
      <c r="G164" s="60" t="s">
        <v>522</v>
      </c>
      <c r="H164" s="61" t="s">
        <v>92</v>
      </c>
      <c r="I164" s="62">
        <v>12600000</v>
      </c>
      <c r="J164" s="62">
        <v>13104000.020966399</v>
      </c>
      <c r="K164" s="62">
        <v>14980140.079</v>
      </c>
      <c r="L164" s="62" t="s">
        <v>85</v>
      </c>
      <c r="M164" s="62">
        <v>13104000.021</v>
      </c>
      <c r="N164" s="62">
        <v>2360869207.6479998</v>
      </c>
      <c r="O164" s="62" t="s">
        <v>85</v>
      </c>
      <c r="P164" s="62">
        <v>2673870995.6630001</v>
      </c>
      <c r="Q164" s="62">
        <v>12600000</v>
      </c>
      <c r="R164" s="62" t="s">
        <v>268</v>
      </c>
      <c r="S164" s="58" t="s">
        <v>334</v>
      </c>
      <c r="T164" s="58" t="s">
        <v>129</v>
      </c>
      <c r="U164" s="58" t="s">
        <v>129</v>
      </c>
      <c r="V164" s="58" t="s">
        <v>279</v>
      </c>
      <c r="X164" s="140"/>
    </row>
    <row r="165" spans="1:24" s="139" customFormat="1" ht="15.75" customHeight="1" x14ac:dyDescent="0.2">
      <c r="A165" s="58" t="s">
        <v>1756</v>
      </c>
      <c r="B165" s="58" t="s">
        <v>135</v>
      </c>
      <c r="C165" s="61" t="s">
        <v>263</v>
      </c>
      <c r="D165" s="59" t="s">
        <v>362</v>
      </c>
      <c r="E165" s="59" t="s">
        <v>363</v>
      </c>
      <c r="F165" s="60" t="s">
        <v>517</v>
      </c>
      <c r="G165" s="60" t="s">
        <v>522</v>
      </c>
      <c r="H165" s="61" t="s">
        <v>92</v>
      </c>
      <c r="I165" s="62">
        <v>350000</v>
      </c>
      <c r="J165" s="62">
        <v>364000.00058240001</v>
      </c>
      <c r="K165" s="62">
        <v>212960.95300000001</v>
      </c>
      <c r="L165" s="62" t="s">
        <v>85</v>
      </c>
      <c r="M165" s="62">
        <v>186289.33499999999</v>
      </c>
      <c r="N165" s="62">
        <v>33562633.799000002</v>
      </c>
      <c r="O165" s="62" t="s">
        <v>85</v>
      </c>
      <c r="P165" s="62">
        <v>38012335.778999999</v>
      </c>
      <c r="Q165" s="62">
        <v>179124.36</v>
      </c>
      <c r="R165" s="62" t="s">
        <v>268</v>
      </c>
      <c r="S165" s="58" t="s">
        <v>334</v>
      </c>
      <c r="T165" s="58" t="s">
        <v>246</v>
      </c>
      <c r="U165" s="58" t="s">
        <v>154</v>
      </c>
      <c r="V165" s="58" t="s">
        <v>284</v>
      </c>
      <c r="X165" s="140"/>
    </row>
    <row r="166" spans="1:24" s="139" customFormat="1" ht="15.75" customHeight="1" x14ac:dyDescent="0.2">
      <c r="A166" s="58" t="s">
        <v>1756</v>
      </c>
      <c r="B166" s="58" t="s">
        <v>135</v>
      </c>
      <c r="C166" s="61" t="s">
        <v>263</v>
      </c>
      <c r="D166" s="59" t="s">
        <v>1682</v>
      </c>
      <c r="E166" s="59" t="s">
        <v>1683</v>
      </c>
      <c r="F166" s="60" t="s">
        <v>517</v>
      </c>
      <c r="G166" s="60" t="s">
        <v>670</v>
      </c>
      <c r="H166" s="61" t="s">
        <v>92</v>
      </c>
      <c r="I166" s="62">
        <v>350000</v>
      </c>
      <c r="J166" s="62">
        <v>364000.00058240001</v>
      </c>
      <c r="K166" s="62">
        <v>416115.00199999998</v>
      </c>
      <c r="L166" s="62">
        <v>45142.512999999999</v>
      </c>
      <c r="M166" s="62">
        <v>321809.66499999998</v>
      </c>
      <c r="N166" s="62">
        <v>65579700.211999997</v>
      </c>
      <c r="O166" s="62">
        <v>8330997.5439999998</v>
      </c>
      <c r="P166" s="62">
        <v>65665257.083999999</v>
      </c>
      <c r="Q166" s="62">
        <v>309432.37</v>
      </c>
      <c r="R166" s="62" t="s">
        <v>268</v>
      </c>
      <c r="S166" s="58" t="s">
        <v>334</v>
      </c>
      <c r="T166" s="58" t="s">
        <v>246</v>
      </c>
      <c r="U166" s="58" t="s">
        <v>154</v>
      </c>
      <c r="V166" s="58" t="s">
        <v>284</v>
      </c>
      <c r="X166" s="140"/>
    </row>
    <row r="167" spans="1:24" s="139" customFormat="1" ht="15.75" customHeight="1" x14ac:dyDescent="0.2">
      <c r="A167" s="58" t="s">
        <v>1756</v>
      </c>
      <c r="B167" s="58" t="s">
        <v>135</v>
      </c>
      <c r="C167" s="61" t="s">
        <v>263</v>
      </c>
      <c r="D167" s="59" t="s">
        <v>482</v>
      </c>
      <c r="E167" s="59" t="s">
        <v>483</v>
      </c>
      <c r="F167" s="60" t="s">
        <v>518</v>
      </c>
      <c r="G167" s="60" t="s">
        <v>119</v>
      </c>
      <c r="H167" s="61" t="s">
        <v>92</v>
      </c>
      <c r="I167" s="62">
        <v>2500000</v>
      </c>
      <c r="J167" s="62">
        <v>2600000.00416</v>
      </c>
      <c r="K167" s="62">
        <v>1763406.45</v>
      </c>
      <c r="L167" s="62" t="s">
        <v>85</v>
      </c>
      <c r="M167" s="62">
        <v>1542554.21</v>
      </c>
      <c r="N167" s="62">
        <v>277912754.18199998</v>
      </c>
      <c r="O167" s="62" t="s">
        <v>85</v>
      </c>
      <c r="P167" s="62">
        <v>314758162.08899999</v>
      </c>
      <c r="Q167" s="62">
        <v>1483225.2</v>
      </c>
      <c r="R167" s="62" t="s">
        <v>268</v>
      </c>
      <c r="S167" s="58" t="s">
        <v>334</v>
      </c>
      <c r="T167" s="58" t="s">
        <v>246</v>
      </c>
      <c r="U167" s="58" t="s">
        <v>109</v>
      </c>
      <c r="V167" s="58" t="s">
        <v>284</v>
      </c>
      <c r="X167" s="140"/>
    </row>
    <row r="168" spans="1:24" s="139" customFormat="1" ht="15.75" customHeight="1" x14ac:dyDescent="0.2">
      <c r="A168" s="58" t="s">
        <v>1756</v>
      </c>
      <c r="B168" s="58" t="s">
        <v>135</v>
      </c>
      <c r="C168" s="61" t="s">
        <v>263</v>
      </c>
      <c r="D168" s="59" t="s">
        <v>730</v>
      </c>
      <c r="E168" s="59" t="s">
        <v>731</v>
      </c>
      <c r="F168" s="60" t="s">
        <v>732</v>
      </c>
      <c r="G168" s="60" t="s">
        <v>670</v>
      </c>
      <c r="H168" s="61" t="s">
        <v>92</v>
      </c>
      <c r="I168" s="62">
        <v>4500000</v>
      </c>
      <c r="J168" s="62">
        <v>4680000.0074880002</v>
      </c>
      <c r="K168" s="62">
        <v>3999566.1719999998</v>
      </c>
      <c r="L168" s="62">
        <v>102706.70600000001</v>
      </c>
      <c r="M168" s="62">
        <v>3401345.1329999999</v>
      </c>
      <c r="N168" s="62">
        <v>630331396.66600001</v>
      </c>
      <c r="O168" s="62">
        <v>19266486.693</v>
      </c>
      <c r="P168" s="62">
        <v>694044420.21500003</v>
      </c>
      <c r="Q168" s="62">
        <v>3270524.1609999998</v>
      </c>
      <c r="R168" s="62" t="s">
        <v>268</v>
      </c>
      <c r="S168" s="58" t="s">
        <v>334</v>
      </c>
      <c r="T168" s="58" t="s">
        <v>246</v>
      </c>
      <c r="U168" s="58" t="s">
        <v>109</v>
      </c>
      <c r="V168" s="58" t="s">
        <v>284</v>
      </c>
      <c r="X168" s="140"/>
    </row>
    <row r="169" spans="1:24" s="139" customFormat="1" ht="15.75" customHeight="1" x14ac:dyDescent="0.2">
      <c r="A169" s="58" t="s">
        <v>1756</v>
      </c>
      <c r="B169" s="58" t="s">
        <v>135</v>
      </c>
      <c r="C169" s="61" t="s">
        <v>263</v>
      </c>
      <c r="D169" s="59" t="s">
        <v>1468</v>
      </c>
      <c r="E169" s="59" t="s">
        <v>1469</v>
      </c>
      <c r="F169" s="60" t="s">
        <v>1470</v>
      </c>
      <c r="G169" s="60" t="s">
        <v>1471</v>
      </c>
      <c r="H169" s="61" t="s">
        <v>92</v>
      </c>
      <c r="I169" s="62">
        <v>200000</v>
      </c>
      <c r="J169" s="62">
        <v>208000.0003328</v>
      </c>
      <c r="K169" s="62">
        <v>237780.00099999999</v>
      </c>
      <c r="L169" s="62" t="s">
        <v>85</v>
      </c>
      <c r="M169" s="62">
        <v>208000</v>
      </c>
      <c r="N169" s="62">
        <v>37474114.406999998</v>
      </c>
      <c r="O169" s="62" t="s">
        <v>85</v>
      </c>
      <c r="P169" s="62">
        <v>42442396.756999999</v>
      </c>
      <c r="Q169" s="62">
        <v>200000</v>
      </c>
      <c r="R169" s="62" t="s">
        <v>268</v>
      </c>
      <c r="S169" s="58" t="s">
        <v>334</v>
      </c>
      <c r="T169" s="58" t="s">
        <v>246</v>
      </c>
      <c r="U169" s="58" t="s">
        <v>87</v>
      </c>
      <c r="V169" s="58" t="s">
        <v>284</v>
      </c>
      <c r="X169" s="140"/>
    </row>
    <row r="170" spans="1:24" s="139" customFormat="1" ht="15.75" customHeight="1" x14ac:dyDescent="0.2">
      <c r="A170" s="58" t="s">
        <v>1756</v>
      </c>
      <c r="B170" s="58" t="s">
        <v>135</v>
      </c>
      <c r="C170" s="61" t="s">
        <v>263</v>
      </c>
      <c r="D170" s="59" t="s">
        <v>1472</v>
      </c>
      <c r="E170" s="59" t="s">
        <v>1473</v>
      </c>
      <c r="F170" s="60" t="s">
        <v>1474</v>
      </c>
      <c r="G170" s="60" t="s">
        <v>1475</v>
      </c>
      <c r="H170" s="61" t="s">
        <v>92</v>
      </c>
      <c r="I170" s="62">
        <v>500000</v>
      </c>
      <c r="J170" s="62">
        <v>520000.00083199999</v>
      </c>
      <c r="K170" s="62">
        <v>594450.00300000003</v>
      </c>
      <c r="L170" s="62" t="s">
        <v>85</v>
      </c>
      <c r="M170" s="62">
        <v>520000.00099999999</v>
      </c>
      <c r="N170" s="62">
        <v>93685286.018000007</v>
      </c>
      <c r="O170" s="62" t="s">
        <v>85</v>
      </c>
      <c r="P170" s="62">
        <v>106105991.891</v>
      </c>
      <c r="Q170" s="62">
        <v>500000</v>
      </c>
      <c r="R170" s="62" t="s">
        <v>268</v>
      </c>
      <c r="S170" s="58" t="s">
        <v>334</v>
      </c>
      <c r="T170" s="58" t="s">
        <v>246</v>
      </c>
      <c r="U170" s="58"/>
      <c r="V170" s="58" t="s">
        <v>284</v>
      </c>
      <c r="X170" s="140"/>
    </row>
    <row r="171" spans="1:24" s="139" customFormat="1" ht="15.75" customHeight="1" x14ac:dyDescent="0.2">
      <c r="A171" s="58" t="s">
        <v>1756</v>
      </c>
      <c r="B171" s="58" t="s">
        <v>135</v>
      </c>
      <c r="C171" s="61" t="s">
        <v>263</v>
      </c>
      <c r="D171" s="59" t="s">
        <v>806</v>
      </c>
      <c r="E171" s="59" t="s">
        <v>807</v>
      </c>
      <c r="F171" s="60" t="s">
        <v>808</v>
      </c>
      <c r="G171" s="60" t="s">
        <v>119</v>
      </c>
      <c r="H171" s="61" t="s">
        <v>92</v>
      </c>
      <c r="I171" s="62">
        <v>1350000</v>
      </c>
      <c r="J171" s="62">
        <v>1404000.0022464001</v>
      </c>
      <c r="K171" s="62">
        <v>1605015.0079999999</v>
      </c>
      <c r="L171" s="62" t="s">
        <v>85</v>
      </c>
      <c r="M171" s="62">
        <v>1404000.0020000001</v>
      </c>
      <c r="N171" s="62">
        <v>252950272.248</v>
      </c>
      <c r="O171" s="62" t="s">
        <v>85</v>
      </c>
      <c r="P171" s="62">
        <v>286486178.10699999</v>
      </c>
      <c r="Q171" s="62">
        <v>1350000</v>
      </c>
      <c r="R171" s="62" t="s">
        <v>268</v>
      </c>
      <c r="S171" s="58" t="s">
        <v>334</v>
      </c>
      <c r="T171" s="58" t="s">
        <v>97</v>
      </c>
      <c r="U171" s="58" t="s">
        <v>32</v>
      </c>
      <c r="V171" s="58" t="s">
        <v>284</v>
      </c>
      <c r="X171" s="140"/>
    </row>
    <row r="172" spans="1:24" s="139" customFormat="1" ht="15.75" customHeight="1" x14ac:dyDescent="0.2">
      <c r="A172" s="58" t="s">
        <v>1756</v>
      </c>
      <c r="B172" s="58" t="s">
        <v>135</v>
      </c>
      <c r="C172" s="61" t="s">
        <v>262</v>
      </c>
      <c r="D172" s="59" t="s">
        <v>519</v>
      </c>
      <c r="E172" s="59" t="s">
        <v>520</v>
      </c>
      <c r="F172" s="60" t="s">
        <v>521</v>
      </c>
      <c r="G172" s="60" t="s">
        <v>522</v>
      </c>
      <c r="H172" s="61" t="s">
        <v>92</v>
      </c>
      <c r="I172" s="62">
        <v>50000000</v>
      </c>
      <c r="J172" s="62">
        <v>52000000.0832</v>
      </c>
      <c r="K172" s="62">
        <v>59219835.648000002</v>
      </c>
      <c r="L172" s="62" t="s">
        <v>85</v>
      </c>
      <c r="M172" s="62">
        <v>51803035.450000003</v>
      </c>
      <c r="N172" s="62">
        <v>9333042663.3939991</v>
      </c>
      <c r="O172" s="62" t="s">
        <v>85</v>
      </c>
      <c r="P172" s="62">
        <v>10570408558.886</v>
      </c>
      <c r="Q172" s="62">
        <v>49810610.93</v>
      </c>
      <c r="R172" s="62" t="s">
        <v>268</v>
      </c>
      <c r="S172" s="58" t="s">
        <v>334</v>
      </c>
      <c r="T172" s="58" t="s">
        <v>246</v>
      </c>
      <c r="U172" s="58" t="s">
        <v>14</v>
      </c>
      <c r="V172" s="58" t="s">
        <v>284</v>
      </c>
      <c r="X172" s="140"/>
    </row>
    <row r="173" spans="1:24" s="139" customFormat="1" ht="15.75" customHeight="1" x14ac:dyDescent="0.2">
      <c r="A173" s="58" t="s">
        <v>1756</v>
      </c>
      <c r="B173" s="58" t="s">
        <v>135</v>
      </c>
      <c r="C173" s="61" t="s">
        <v>262</v>
      </c>
      <c r="D173" s="59" t="s">
        <v>948</v>
      </c>
      <c r="E173" s="59" t="s">
        <v>949</v>
      </c>
      <c r="F173" s="60" t="s">
        <v>517</v>
      </c>
      <c r="G173" s="60" t="s">
        <v>1757</v>
      </c>
      <c r="H173" s="61" t="s">
        <v>92</v>
      </c>
      <c r="I173" s="62">
        <v>68000000</v>
      </c>
      <c r="J173" s="62">
        <v>70720000.113151997</v>
      </c>
      <c r="K173" s="62">
        <v>44712466.971000001</v>
      </c>
      <c r="L173" s="62">
        <v>6507265.6009999998</v>
      </c>
      <c r="M173" s="62">
        <v>33018430.984000001</v>
      </c>
      <c r="N173" s="62">
        <v>7046682201.2629995</v>
      </c>
      <c r="O173" s="62">
        <v>1175916968.8429999</v>
      </c>
      <c r="P173" s="62">
        <v>6737410316.6379995</v>
      </c>
      <c r="Q173" s="62">
        <v>31748491.280000001</v>
      </c>
      <c r="R173" s="62" t="s">
        <v>268</v>
      </c>
      <c r="S173" s="58" t="s">
        <v>334</v>
      </c>
      <c r="T173" s="58" t="s">
        <v>246</v>
      </c>
      <c r="U173" s="58" t="s">
        <v>109</v>
      </c>
      <c r="V173" s="58" t="s">
        <v>284</v>
      </c>
      <c r="X173" s="140"/>
    </row>
    <row r="174" spans="1:24" s="139" customFormat="1" ht="15.75" customHeight="1" x14ac:dyDescent="0.2">
      <c r="A174" s="58" t="s">
        <v>1756</v>
      </c>
      <c r="B174" s="58" t="s">
        <v>135</v>
      </c>
      <c r="C174" s="61" t="s">
        <v>262</v>
      </c>
      <c r="D174" s="59" t="s">
        <v>523</v>
      </c>
      <c r="E174" s="59" t="s">
        <v>524</v>
      </c>
      <c r="F174" s="60" t="s">
        <v>521</v>
      </c>
      <c r="G174" s="60" t="s">
        <v>119</v>
      </c>
      <c r="H174" s="61" t="s">
        <v>92</v>
      </c>
      <c r="I174" s="62">
        <v>11000000</v>
      </c>
      <c r="J174" s="62">
        <v>11440000.018304</v>
      </c>
      <c r="K174" s="62">
        <v>9756861.3049999997</v>
      </c>
      <c r="L174" s="62" t="s">
        <v>85</v>
      </c>
      <c r="M174" s="62">
        <v>8534894.2050000001</v>
      </c>
      <c r="N174" s="62">
        <v>1537680775.835</v>
      </c>
      <c r="O174" s="62" t="s">
        <v>85</v>
      </c>
      <c r="P174" s="62">
        <v>1741545026.625</v>
      </c>
      <c r="Q174" s="62">
        <v>8206629.0300000003</v>
      </c>
      <c r="R174" s="62" t="s">
        <v>268</v>
      </c>
      <c r="S174" s="58" t="s">
        <v>334</v>
      </c>
      <c r="T174" s="58" t="s">
        <v>246</v>
      </c>
      <c r="U174" s="58" t="s">
        <v>109</v>
      </c>
      <c r="V174" s="58" t="s">
        <v>284</v>
      </c>
      <c r="X174" s="140"/>
    </row>
    <row r="175" spans="1:24" s="139" customFormat="1" ht="15.75" customHeight="1" x14ac:dyDescent="0.2">
      <c r="A175" s="58" t="s">
        <v>1756</v>
      </c>
      <c r="B175" s="58" t="s">
        <v>135</v>
      </c>
      <c r="C175" s="61" t="s">
        <v>262</v>
      </c>
      <c r="D175" s="59" t="s">
        <v>733</v>
      </c>
      <c r="E175" s="59" t="s">
        <v>731</v>
      </c>
      <c r="F175" s="60" t="s">
        <v>732</v>
      </c>
      <c r="G175" s="60" t="s">
        <v>670</v>
      </c>
      <c r="H175" s="61" t="s">
        <v>92</v>
      </c>
      <c r="I175" s="62">
        <v>41500000</v>
      </c>
      <c r="J175" s="62">
        <v>43160000.069056004</v>
      </c>
      <c r="K175" s="62">
        <v>37833729.255000003</v>
      </c>
      <c r="L175" s="62">
        <v>895558.10600000003</v>
      </c>
      <c r="M175" s="62">
        <v>32261639.228</v>
      </c>
      <c r="N175" s="62">
        <v>5962593536.2110004</v>
      </c>
      <c r="O175" s="62">
        <v>162424807.81900001</v>
      </c>
      <c r="P175" s="62">
        <v>6582986970.79</v>
      </c>
      <c r="Q175" s="62">
        <v>31020806.899999999</v>
      </c>
      <c r="R175" s="62" t="s">
        <v>268</v>
      </c>
      <c r="S175" s="58" t="s">
        <v>334</v>
      </c>
      <c r="T175" s="58" t="s">
        <v>246</v>
      </c>
      <c r="U175" s="58" t="s">
        <v>109</v>
      </c>
      <c r="V175" s="58" t="s">
        <v>284</v>
      </c>
      <c r="X175" s="140"/>
    </row>
    <row r="176" spans="1:24" s="139" customFormat="1" ht="15.75" customHeight="1" x14ac:dyDescent="0.2">
      <c r="A176" s="58" t="s">
        <v>1756</v>
      </c>
      <c r="B176" s="58" t="s">
        <v>135</v>
      </c>
      <c r="C176" s="61" t="s">
        <v>262</v>
      </c>
      <c r="D176" s="59" t="s">
        <v>1476</v>
      </c>
      <c r="E176" s="59" t="s">
        <v>1477</v>
      </c>
      <c r="F176" s="60" t="s">
        <v>1470</v>
      </c>
      <c r="G176" s="60" t="s">
        <v>1322</v>
      </c>
      <c r="H176" s="61" t="s">
        <v>92</v>
      </c>
      <c r="I176" s="62">
        <v>50000000</v>
      </c>
      <c r="J176" s="62">
        <v>52000000.0832</v>
      </c>
      <c r="K176" s="62">
        <v>59337310.917000003</v>
      </c>
      <c r="L176" s="62" t="s">
        <v>85</v>
      </c>
      <c r="M176" s="62">
        <v>51905797.902000003</v>
      </c>
      <c r="N176" s="62">
        <v>9351556758.9860001</v>
      </c>
      <c r="O176" s="62" t="s">
        <v>85</v>
      </c>
      <c r="P176" s="62">
        <v>10591377235.614</v>
      </c>
      <c r="Q176" s="62">
        <v>49909420.979999997</v>
      </c>
      <c r="R176" s="62" t="s">
        <v>268</v>
      </c>
      <c r="S176" s="58" t="s">
        <v>334</v>
      </c>
      <c r="T176" s="58" t="s">
        <v>246</v>
      </c>
      <c r="U176" s="58" t="s">
        <v>87</v>
      </c>
      <c r="V176" s="58" t="s">
        <v>284</v>
      </c>
      <c r="X176" s="140"/>
    </row>
    <row r="177" spans="1:24" s="139" customFormat="1" ht="15.75" customHeight="1" x14ac:dyDescent="0.2">
      <c r="A177" s="58" t="s">
        <v>1756</v>
      </c>
      <c r="B177" s="58" t="s">
        <v>135</v>
      </c>
      <c r="C177" s="61" t="s">
        <v>262</v>
      </c>
      <c r="D177" s="59" t="s">
        <v>1021</v>
      </c>
      <c r="E177" s="59" t="s">
        <v>1022</v>
      </c>
      <c r="F177" s="60" t="s">
        <v>1023</v>
      </c>
      <c r="G177" s="60" t="s">
        <v>1390</v>
      </c>
      <c r="H177" s="61" t="s">
        <v>92</v>
      </c>
      <c r="I177" s="62">
        <v>75000000</v>
      </c>
      <c r="J177" s="62">
        <v>78000000.124799997</v>
      </c>
      <c r="K177" s="62">
        <v>2928890.9509999999</v>
      </c>
      <c r="L177" s="62" t="s">
        <v>85</v>
      </c>
      <c r="M177" s="62">
        <v>2562071.3080000002</v>
      </c>
      <c r="N177" s="62">
        <v>461593044.06400001</v>
      </c>
      <c r="O177" s="62" t="s">
        <v>85</v>
      </c>
      <c r="P177" s="62">
        <v>522790609.62900001</v>
      </c>
      <c r="Q177" s="62">
        <v>2463530.1</v>
      </c>
      <c r="R177" s="62" t="s">
        <v>268</v>
      </c>
      <c r="S177" s="58" t="s">
        <v>334</v>
      </c>
      <c r="T177" s="58" t="s">
        <v>246</v>
      </c>
      <c r="U177" s="58" t="s">
        <v>40</v>
      </c>
      <c r="V177" s="58" t="s">
        <v>284</v>
      </c>
      <c r="X177" s="140"/>
    </row>
    <row r="178" spans="1:24" s="139" customFormat="1" ht="15.75" customHeight="1" x14ac:dyDescent="0.2">
      <c r="A178" s="58" t="s">
        <v>1756</v>
      </c>
      <c r="B178" s="58" t="s">
        <v>135</v>
      </c>
      <c r="C178" s="61" t="s">
        <v>262</v>
      </c>
      <c r="D178" s="59" t="s">
        <v>1775</v>
      </c>
      <c r="E178" s="59" t="s">
        <v>1776</v>
      </c>
      <c r="F178" s="60" t="s">
        <v>1777</v>
      </c>
      <c r="G178" s="60" t="s">
        <v>1778</v>
      </c>
      <c r="H178" s="61" t="s">
        <v>92</v>
      </c>
      <c r="I178" s="62">
        <v>94010000</v>
      </c>
      <c r="J178" s="62">
        <v>97770400.156432644</v>
      </c>
      <c r="K178" s="62">
        <v>111768489.59199999</v>
      </c>
      <c r="L178" s="62" t="s">
        <v>85</v>
      </c>
      <c r="M178" s="62">
        <v>97770400.156000003</v>
      </c>
      <c r="N178" s="62">
        <v>17614707477.062</v>
      </c>
      <c r="O178" s="62" t="s">
        <v>85</v>
      </c>
      <c r="P178" s="62">
        <v>19950048595.415001</v>
      </c>
      <c r="Q178" s="62">
        <v>94010000</v>
      </c>
      <c r="R178" s="62" t="s">
        <v>268</v>
      </c>
      <c r="S178" s="58" t="s">
        <v>334</v>
      </c>
      <c r="T178" s="58" t="s">
        <v>152</v>
      </c>
      <c r="U178" s="58" t="s">
        <v>111</v>
      </c>
      <c r="V178" s="58" t="s">
        <v>284</v>
      </c>
      <c r="X178" s="140"/>
    </row>
    <row r="179" spans="1:24" s="139" customFormat="1" ht="15.75" customHeight="1" x14ac:dyDescent="0.2">
      <c r="A179" s="58" t="s">
        <v>1756</v>
      </c>
      <c r="B179" s="58" t="s">
        <v>135</v>
      </c>
      <c r="C179" s="61" t="s">
        <v>262</v>
      </c>
      <c r="D179" s="59" t="s">
        <v>1024</v>
      </c>
      <c r="E179" s="59" t="s">
        <v>1025</v>
      </c>
      <c r="F179" s="60" t="s">
        <v>1023</v>
      </c>
      <c r="G179" s="60" t="s">
        <v>1026</v>
      </c>
      <c r="H179" s="61" t="s">
        <v>92</v>
      </c>
      <c r="I179" s="62">
        <v>90000000</v>
      </c>
      <c r="J179" s="62">
        <v>93600000.149760008</v>
      </c>
      <c r="K179" s="62">
        <v>73894956.653999999</v>
      </c>
      <c r="L179" s="62">
        <v>2207894.199</v>
      </c>
      <c r="M179" s="62">
        <v>62659018.256999999</v>
      </c>
      <c r="N179" s="62">
        <v>11645840882.774</v>
      </c>
      <c r="O179" s="62">
        <v>376225934</v>
      </c>
      <c r="P179" s="62">
        <v>12785571677.82</v>
      </c>
      <c r="Q179" s="62">
        <v>60249055.920000002</v>
      </c>
      <c r="R179" s="62" t="s">
        <v>268</v>
      </c>
      <c r="S179" s="58" t="s">
        <v>334</v>
      </c>
      <c r="T179" s="58" t="s">
        <v>246</v>
      </c>
      <c r="U179" s="58" t="s">
        <v>109</v>
      </c>
      <c r="V179" s="58" t="s">
        <v>284</v>
      </c>
      <c r="X179" s="140"/>
    </row>
    <row r="180" spans="1:24" s="139" customFormat="1" ht="15.75" customHeight="1" x14ac:dyDescent="0.2">
      <c r="A180" s="58" t="s">
        <v>1756</v>
      </c>
      <c r="B180" s="58" t="s">
        <v>135</v>
      </c>
      <c r="C180" s="61" t="s">
        <v>262</v>
      </c>
      <c r="D180" s="59" t="s">
        <v>1244</v>
      </c>
      <c r="E180" s="59" t="s">
        <v>1245</v>
      </c>
      <c r="F180" s="60" t="s">
        <v>1246</v>
      </c>
      <c r="G180" s="60" t="s">
        <v>670</v>
      </c>
      <c r="H180" s="61" t="s">
        <v>92</v>
      </c>
      <c r="I180" s="62">
        <v>130000000</v>
      </c>
      <c r="J180" s="62">
        <v>135200000.21632001</v>
      </c>
      <c r="K180" s="62">
        <v>103597913.53</v>
      </c>
      <c r="L180" s="62">
        <v>2526287.4190000002</v>
      </c>
      <c r="M180" s="62">
        <v>88272020.049999997</v>
      </c>
      <c r="N180" s="62">
        <v>16327025163.716</v>
      </c>
      <c r="O180" s="62">
        <v>459481532.13499999</v>
      </c>
      <c r="P180" s="62">
        <v>18011904285.918999</v>
      </c>
      <c r="Q180" s="62">
        <v>84876942.219999999</v>
      </c>
      <c r="R180" s="62" t="s">
        <v>268</v>
      </c>
      <c r="S180" s="58" t="s">
        <v>334</v>
      </c>
      <c r="T180" s="58" t="s">
        <v>280</v>
      </c>
      <c r="U180" s="58" t="s">
        <v>358</v>
      </c>
      <c r="V180" s="58" t="s">
        <v>284</v>
      </c>
      <c r="X180" s="140"/>
    </row>
    <row r="181" spans="1:24" s="139" customFormat="1" ht="15.75" customHeight="1" x14ac:dyDescent="0.2">
      <c r="A181" s="58" t="s">
        <v>1756</v>
      </c>
      <c r="B181" s="58" t="s">
        <v>135</v>
      </c>
      <c r="C181" s="61" t="s">
        <v>262</v>
      </c>
      <c r="D181" s="59" t="s">
        <v>1478</v>
      </c>
      <c r="E181" s="59" t="s">
        <v>1479</v>
      </c>
      <c r="F181" s="60" t="s">
        <v>1480</v>
      </c>
      <c r="G181" s="60" t="s">
        <v>1481</v>
      </c>
      <c r="H181" s="61" t="s">
        <v>92</v>
      </c>
      <c r="I181" s="62">
        <v>65000000</v>
      </c>
      <c r="J181" s="62">
        <v>67600000.108160004</v>
      </c>
      <c r="K181" s="62">
        <v>77278500.408999994</v>
      </c>
      <c r="L181" s="62">
        <v>3221818.8879999998</v>
      </c>
      <c r="M181" s="62">
        <v>64509052.971000001</v>
      </c>
      <c r="N181" s="62">
        <v>12179087182.311001</v>
      </c>
      <c r="O181" s="62">
        <v>589020351.82500005</v>
      </c>
      <c r="P181" s="62">
        <v>13163071231.792</v>
      </c>
      <c r="Q181" s="62">
        <v>62027935.450000003</v>
      </c>
      <c r="R181" s="62" t="s">
        <v>268</v>
      </c>
      <c r="S181" s="58" t="s">
        <v>334</v>
      </c>
      <c r="T181" s="58" t="s">
        <v>280</v>
      </c>
      <c r="U181" s="58"/>
      <c r="V181" s="58" t="s">
        <v>284</v>
      </c>
      <c r="X181" s="140"/>
    </row>
    <row r="182" spans="1:24" s="139" customFormat="1" ht="15.75" customHeight="1" x14ac:dyDescent="0.2">
      <c r="A182" s="58" t="s">
        <v>1756</v>
      </c>
      <c r="B182" s="58" t="s">
        <v>135</v>
      </c>
      <c r="C182" s="61" t="s">
        <v>262</v>
      </c>
      <c r="D182" s="59" t="s">
        <v>136</v>
      </c>
      <c r="E182" s="59" t="s">
        <v>137</v>
      </c>
      <c r="F182" s="60" t="s">
        <v>525</v>
      </c>
      <c r="G182" s="60" t="s">
        <v>446</v>
      </c>
      <c r="H182" s="61" t="s">
        <v>92</v>
      </c>
      <c r="I182" s="62">
        <v>70200000</v>
      </c>
      <c r="J182" s="62">
        <v>73008000.116812795</v>
      </c>
      <c r="K182" s="62">
        <v>78890764.497999996</v>
      </c>
      <c r="L182" s="62" t="s">
        <v>85</v>
      </c>
      <c r="M182" s="62">
        <v>69010341.302000001</v>
      </c>
      <c r="N182" s="62">
        <v>12433179909.148001</v>
      </c>
      <c r="O182" s="62" t="s">
        <v>85</v>
      </c>
      <c r="P182" s="62">
        <v>14081559044.114</v>
      </c>
      <c r="Q182" s="62">
        <v>66356097.299999997</v>
      </c>
      <c r="R182" s="62" t="s">
        <v>268</v>
      </c>
      <c r="S182" s="58" t="s">
        <v>334</v>
      </c>
      <c r="T182" s="58" t="s">
        <v>95</v>
      </c>
      <c r="U182" s="58" t="s">
        <v>111</v>
      </c>
      <c r="V182" s="58" t="s">
        <v>284</v>
      </c>
      <c r="X182" s="140"/>
    </row>
    <row r="183" spans="1:24" s="139" customFormat="1" ht="15.75" customHeight="1" x14ac:dyDescent="0.2">
      <c r="A183" s="58" t="s">
        <v>1756</v>
      </c>
      <c r="B183" s="58" t="s">
        <v>135</v>
      </c>
      <c r="C183" s="61" t="s">
        <v>262</v>
      </c>
      <c r="D183" s="59" t="s">
        <v>678</v>
      </c>
      <c r="E183" s="59" t="s">
        <v>679</v>
      </c>
      <c r="F183" s="60" t="s">
        <v>680</v>
      </c>
      <c r="G183" s="60" t="s">
        <v>809</v>
      </c>
      <c r="H183" s="61" t="s">
        <v>92</v>
      </c>
      <c r="I183" s="62">
        <v>33440000</v>
      </c>
      <c r="J183" s="62">
        <v>34777600.055644162</v>
      </c>
      <c r="K183" s="62">
        <v>1584233.3810000001</v>
      </c>
      <c r="L183" s="62" t="s">
        <v>85</v>
      </c>
      <c r="M183" s="62">
        <v>1385821.1040000001</v>
      </c>
      <c r="N183" s="62">
        <v>249675088.986</v>
      </c>
      <c r="O183" s="62" t="s">
        <v>85</v>
      </c>
      <c r="P183" s="62">
        <v>282776774.17199999</v>
      </c>
      <c r="Q183" s="62">
        <v>1332520.29</v>
      </c>
      <c r="R183" s="62" t="s">
        <v>268</v>
      </c>
      <c r="S183" s="58" t="s">
        <v>334</v>
      </c>
      <c r="T183" s="58" t="s">
        <v>95</v>
      </c>
      <c r="U183" s="58" t="s">
        <v>111</v>
      </c>
      <c r="V183" s="58" t="s">
        <v>284</v>
      </c>
      <c r="X183" s="140"/>
    </row>
    <row r="184" spans="1:24" s="139" customFormat="1" ht="15.75" customHeight="1" x14ac:dyDescent="0.2">
      <c r="A184" s="58" t="s">
        <v>1756</v>
      </c>
      <c r="B184" s="58" t="s">
        <v>71</v>
      </c>
      <c r="C184" s="61" t="s">
        <v>263</v>
      </c>
      <c r="D184" s="59" t="s">
        <v>72</v>
      </c>
      <c r="E184" s="59" t="s">
        <v>73</v>
      </c>
      <c r="F184" s="60" t="s">
        <v>590</v>
      </c>
      <c r="G184" s="60" t="s">
        <v>148</v>
      </c>
      <c r="H184" s="61" t="s">
        <v>89</v>
      </c>
      <c r="I184" s="62">
        <v>48863740</v>
      </c>
      <c r="J184" s="62">
        <v>48863740</v>
      </c>
      <c r="K184" s="62">
        <v>14662240</v>
      </c>
      <c r="L184" s="62" t="s">
        <v>85</v>
      </c>
      <c r="M184" s="62">
        <v>14662240</v>
      </c>
      <c r="N184" s="62">
        <v>2310768173.5900002</v>
      </c>
      <c r="O184" s="62" t="s">
        <v>85</v>
      </c>
      <c r="P184" s="62">
        <v>2991829838.5770001</v>
      </c>
      <c r="Q184" s="62">
        <v>14662240</v>
      </c>
      <c r="R184" s="62" t="s">
        <v>268</v>
      </c>
      <c r="S184" s="58" t="s">
        <v>334</v>
      </c>
      <c r="T184" s="58" t="s">
        <v>143</v>
      </c>
      <c r="U184" s="58" t="s">
        <v>635</v>
      </c>
      <c r="V184" s="58" t="s">
        <v>279</v>
      </c>
      <c r="X184" s="140"/>
    </row>
    <row r="185" spans="1:24" s="139" customFormat="1" ht="15.75" customHeight="1" x14ac:dyDescent="0.2">
      <c r="A185" s="58" t="s">
        <v>1756</v>
      </c>
      <c r="B185" s="58" t="s">
        <v>141</v>
      </c>
      <c r="C185" s="61" t="s">
        <v>263</v>
      </c>
      <c r="D185" s="59">
        <v>10219</v>
      </c>
      <c r="E185" s="59" t="s">
        <v>364</v>
      </c>
      <c r="F185" s="60" t="s">
        <v>526</v>
      </c>
      <c r="G185" s="60" t="s">
        <v>1201</v>
      </c>
      <c r="H185" s="61" t="s">
        <v>92</v>
      </c>
      <c r="I185" s="62">
        <v>6256459.4100000001</v>
      </c>
      <c r="J185" s="62">
        <v>6506717.796810749</v>
      </c>
      <c r="K185" s="62">
        <v>645539.652</v>
      </c>
      <c r="L185" s="62" t="s">
        <v>85</v>
      </c>
      <c r="M185" s="62">
        <v>564691.08900000004</v>
      </c>
      <c r="N185" s="62">
        <v>101737011.713</v>
      </c>
      <c r="O185" s="62" t="s">
        <v>85</v>
      </c>
      <c r="P185" s="62">
        <v>115225207.70100001</v>
      </c>
      <c r="Q185" s="62">
        <v>542972.19999999995</v>
      </c>
      <c r="R185" s="62" t="s">
        <v>268</v>
      </c>
      <c r="S185" s="58" t="s">
        <v>334</v>
      </c>
      <c r="T185" s="58" t="s">
        <v>143</v>
      </c>
      <c r="U185" s="58" t="s">
        <v>358</v>
      </c>
      <c r="V185" s="58" t="s">
        <v>284</v>
      </c>
      <c r="X185" s="140"/>
    </row>
    <row r="186" spans="1:24" s="139" customFormat="1" ht="15.75" customHeight="1" x14ac:dyDescent="0.2">
      <c r="A186" s="58" t="s">
        <v>1756</v>
      </c>
      <c r="B186" s="58" t="s">
        <v>141</v>
      </c>
      <c r="C186" s="61" t="s">
        <v>263</v>
      </c>
      <c r="D186" s="59">
        <v>10225</v>
      </c>
      <c r="E186" s="59" t="s">
        <v>219</v>
      </c>
      <c r="F186" s="60" t="s">
        <v>527</v>
      </c>
      <c r="G186" s="60" t="s">
        <v>148</v>
      </c>
      <c r="H186" s="61" t="s">
        <v>92</v>
      </c>
      <c r="I186" s="62">
        <v>2556459</v>
      </c>
      <c r="J186" s="62">
        <v>2658717.364253948</v>
      </c>
      <c r="K186" s="62">
        <v>81275.297000000006</v>
      </c>
      <c r="L186" s="62" t="s">
        <v>85</v>
      </c>
      <c r="M186" s="62">
        <v>71096.231</v>
      </c>
      <c r="N186" s="62">
        <v>12808982.077</v>
      </c>
      <c r="O186" s="62" t="s">
        <v>85</v>
      </c>
      <c r="P186" s="62">
        <v>14507184.704</v>
      </c>
      <c r="Q186" s="62">
        <v>68361.759999999995</v>
      </c>
      <c r="R186" s="62" t="s">
        <v>268</v>
      </c>
      <c r="S186" s="58" t="s">
        <v>334</v>
      </c>
      <c r="T186" s="58" t="s">
        <v>97</v>
      </c>
      <c r="U186" s="58" t="s">
        <v>220</v>
      </c>
      <c r="V186" s="58" t="s">
        <v>284</v>
      </c>
      <c r="X186" s="140"/>
    </row>
    <row r="187" spans="1:24" s="139" customFormat="1" ht="15.75" customHeight="1" x14ac:dyDescent="0.2">
      <c r="A187" s="58" t="s">
        <v>1756</v>
      </c>
      <c r="B187" s="58" t="s">
        <v>141</v>
      </c>
      <c r="C187" s="61" t="s">
        <v>263</v>
      </c>
      <c r="D187" s="59">
        <v>10226</v>
      </c>
      <c r="E187" s="59" t="s">
        <v>1202</v>
      </c>
      <c r="F187" s="60" t="s">
        <v>528</v>
      </c>
      <c r="G187" s="60" t="s">
        <v>946</v>
      </c>
      <c r="H187" s="61" t="s">
        <v>92</v>
      </c>
      <c r="I187" s="62">
        <v>19800000</v>
      </c>
      <c r="J187" s="62">
        <v>20592000.032947201</v>
      </c>
      <c r="K187" s="62">
        <v>1250049.33</v>
      </c>
      <c r="L187" s="62" t="s">
        <v>85</v>
      </c>
      <c r="M187" s="62">
        <v>1093490.8729999999</v>
      </c>
      <c r="N187" s="62">
        <v>197007701.97299999</v>
      </c>
      <c r="O187" s="62" t="s">
        <v>85</v>
      </c>
      <c r="P187" s="62">
        <v>223126795.21700001</v>
      </c>
      <c r="Q187" s="62">
        <v>1051433.53</v>
      </c>
      <c r="R187" s="62" t="s">
        <v>1192</v>
      </c>
      <c r="S187" s="58" t="s">
        <v>100</v>
      </c>
      <c r="T187" s="58" t="s">
        <v>143</v>
      </c>
      <c r="U187" s="58" t="s">
        <v>154</v>
      </c>
      <c r="V187" s="58" t="s">
        <v>284</v>
      </c>
      <c r="X187" s="140"/>
    </row>
    <row r="188" spans="1:24" s="139" customFormat="1" ht="15.75" customHeight="1" x14ac:dyDescent="0.2">
      <c r="A188" s="58" t="s">
        <v>1756</v>
      </c>
      <c r="B188" s="58" t="s">
        <v>141</v>
      </c>
      <c r="C188" s="61" t="s">
        <v>263</v>
      </c>
      <c r="D188" s="59">
        <v>10227</v>
      </c>
      <c r="E188" s="59" t="s">
        <v>365</v>
      </c>
      <c r="F188" s="60" t="s">
        <v>529</v>
      </c>
      <c r="G188" s="60" t="s">
        <v>115</v>
      </c>
      <c r="H188" s="61" t="s">
        <v>92</v>
      </c>
      <c r="I188" s="62">
        <v>7000000</v>
      </c>
      <c r="J188" s="62">
        <v>7280000.0116480002</v>
      </c>
      <c r="K188" s="62">
        <v>8322300.0439999998</v>
      </c>
      <c r="L188" s="62" t="s">
        <v>85</v>
      </c>
      <c r="M188" s="62">
        <v>7280000.0120000001</v>
      </c>
      <c r="N188" s="62">
        <v>1311594004.2490001</v>
      </c>
      <c r="O188" s="62" t="s">
        <v>85</v>
      </c>
      <c r="P188" s="62">
        <v>1485483886.4790001</v>
      </c>
      <c r="Q188" s="62">
        <v>7000000</v>
      </c>
      <c r="R188" s="62" t="s">
        <v>268</v>
      </c>
      <c r="S188" s="58" t="s">
        <v>334</v>
      </c>
      <c r="T188" s="58" t="s">
        <v>143</v>
      </c>
      <c r="U188" s="58" t="s">
        <v>636</v>
      </c>
      <c r="V188" s="58" t="s">
        <v>284</v>
      </c>
      <c r="X188" s="140"/>
    </row>
    <row r="189" spans="1:24" s="139" customFormat="1" ht="15.75" customHeight="1" x14ac:dyDescent="0.2">
      <c r="A189" s="58" t="s">
        <v>1756</v>
      </c>
      <c r="B189" s="58" t="s">
        <v>141</v>
      </c>
      <c r="C189" s="61" t="s">
        <v>263</v>
      </c>
      <c r="D189" s="59">
        <v>10229</v>
      </c>
      <c r="E189" s="59" t="s">
        <v>142</v>
      </c>
      <c r="F189" s="60" t="s">
        <v>530</v>
      </c>
      <c r="G189" s="60" t="s">
        <v>206</v>
      </c>
      <c r="H189" s="61" t="s">
        <v>92</v>
      </c>
      <c r="I189" s="62">
        <v>3000000</v>
      </c>
      <c r="J189" s="62">
        <v>3120000.0049920003</v>
      </c>
      <c r="K189" s="62">
        <v>9773.65</v>
      </c>
      <c r="L189" s="62" t="s">
        <v>85</v>
      </c>
      <c r="M189" s="62">
        <v>8549.58</v>
      </c>
      <c r="N189" s="62">
        <v>1540326.63</v>
      </c>
      <c r="O189" s="62" t="s">
        <v>85</v>
      </c>
      <c r="P189" s="62">
        <v>1744541.666</v>
      </c>
      <c r="Q189" s="62">
        <v>8220.75</v>
      </c>
      <c r="R189" s="62" t="s">
        <v>268</v>
      </c>
      <c r="S189" s="58" t="s">
        <v>334</v>
      </c>
      <c r="T189" s="58" t="s">
        <v>143</v>
      </c>
      <c r="U189" s="58" t="s">
        <v>14</v>
      </c>
      <c r="V189" s="58" t="s">
        <v>284</v>
      </c>
      <c r="X189" s="140"/>
    </row>
    <row r="190" spans="1:24" s="139" customFormat="1" ht="15.75" customHeight="1" x14ac:dyDescent="0.2">
      <c r="A190" s="58" t="s">
        <v>1756</v>
      </c>
      <c r="B190" s="58" t="s">
        <v>141</v>
      </c>
      <c r="C190" s="61" t="s">
        <v>263</v>
      </c>
      <c r="D190" s="59">
        <v>10230</v>
      </c>
      <c r="E190" s="59" t="s">
        <v>366</v>
      </c>
      <c r="F190" s="60" t="s">
        <v>531</v>
      </c>
      <c r="G190" s="60" t="s">
        <v>206</v>
      </c>
      <c r="H190" s="61" t="s">
        <v>92</v>
      </c>
      <c r="I190" s="62">
        <v>8000000</v>
      </c>
      <c r="J190" s="62">
        <v>8320000.0133119998</v>
      </c>
      <c r="K190" s="62">
        <v>269616.79399999999</v>
      </c>
      <c r="L190" s="62" t="s">
        <v>85</v>
      </c>
      <c r="M190" s="62">
        <v>235849.495</v>
      </c>
      <c r="N190" s="62">
        <v>42491591.038000003</v>
      </c>
      <c r="O190" s="62" t="s">
        <v>85</v>
      </c>
      <c r="P190" s="62">
        <v>48125085.655000001</v>
      </c>
      <c r="Q190" s="62">
        <v>226778.36</v>
      </c>
      <c r="R190" s="62" t="s">
        <v>268</v>
      </c>
      <c r="S190" s="58" t="s">
        <v>334</v>
      </c>
      <c r="T190" s="58" t="s">
        <v>143</v>
      </c>
      <c r="U190" s="58" t="s">
        <v>358</v>
      </c>
      <c r="V190" s="58" t="s">
        <v>284</v>
      </c>
      <c r="X190" s="140"/>
    </row>
    <row r="191" spans="1:24" s="139" customFormat="1" ht="15.75" customHeight="1" x14ac:dyDescent="0.2">
      <c r="A191" s="58" t="s">
        <v>1756</v>
      </c>
      <c r="B191" s="58" t="s">
        <v>141</v>
      </c>
      <c r="C191" s="61" t="s">
        <v>263</v>
      </c>
      <c r="D191" s="59">
        <v>10231</v>
      </c>
      <c r="E191" s="59" t="s">
        <v>15</v>
      </c>
      <c r="F191" s="60" t="s">
        <v>532</v>
      </c>
      <c r="G191" s="60" t="s">
        <v>16</v>
      </c>
      <c r="H191" s="61" t="s">
        <v>92</v>
      </c>
      <c r="I191" s="62">
        <v>950000</v>
      </c>
      <c r="J191" s="62">
        <v>988000.00158080005</v>
      </c>
      <c r="K191" s="62">
        <v>1054324.3600000001</v>
      </c>
      <c r="L191" s="62" t="s">
        <v>85</v>
      </c>
      <c r="M191" s="62">
        <v>922278.85499999998</v>
      </c>
      <c r="N191" s="62">
        <v>166161458.053</v>
      </c>
      <c r="O191" s="62" t="s">
        <v>85</v>
      </c>
      <c r="P191" s="62">
        <v>188190985.69600001</v>
      </c>
      <c r="Q191" s="62">
        <v>886806.59</v>
      </c>
      <c r="R191" s="62" t="s">
        <v>268</v>
      </c>
      <c r="S191" s="58" t="s">
        <v>334</v>
      </c>
      <c r="T191" s="58" t="s">
        <v>246</v>
      </c>
      <c r="U191" s="58" t="s">
        <v>109</v>
      </c>
      <c r="V191" s="58" t="s">
        <v>284</v>
      </c>
      <c r="X191" s="140"/>
    </row>
    <row r="192" spans="1:24" s="139" customFormat="1" ht="15.75" customHeight="1" x14ac:dyDescent="0.2">
      <c r="A192" s="58" t="s">
        <v>1756</v>
      </c>
      <c r="B192" s="58" t="s">
        <v>141</v>
      </c>
      <c r="C192" s="61" t="s">
        <v>263</v>
      </c>
      <c r="D192" s="59">
        <v>10268</v>
      </c>
      <c r="E192" s="59" t="s">
        <v>460</v>
      </c>
      <c r="F192" s="60" t="s">
        <v>533</v>
      </c>
      <c r="G192" s="60" t="s">
        <v>670</v>
      </c>
      <c r="H192" s="61" t="s">
        <v>92</v>
      </c>
      <c r="I192" s="62">
        <v>9000000</v>
      </c>
      <c r="J192" s="62">
        <v>9360000.0149760004</v>
      </c>
      <c r="K192" s="62">
        <v>3485530.7719999999</v>
      </c>
      <c r="L192" s="62">
        <v>2098410.605</v>
      </c>
      <c r="M192" s="62">
        <v>974309.65</v>
      </c>
      <c r="N192" s="62">
        <v>549319447.48500001</v>
      </c>
      <c r="O192" s="62">
        <v>419158324.86799997</v>
      </c>
      <c r="P192" s="62">
        <v>198807868.48100001</v>
      </c>
      <c r="Q192" s="62">
        <v>936836.2</v>
      </c>
      <c r="R192" s="62" t="s">
        <v>268</v>
      </c>
      <c r="S192" s="58" t="s">
        <v>334</v>
      </c>
      <c r="T192" s="58" t="s">
        <v>143</v>
      </c>
      <c r="U192" s="58" t="s">
        <v>358</v>
      </c>
      <c r="V192" s="58" t="s">
        <v>284</v>
      </c>
      <c r="X192" s="140"/>
    </row>
    <row r="193" spans="1:24" s="139" customFormat="1" ht="15.75" customHeight="1" x14ac:dyDescent="0.2">
      <c r="A193" s="58" t="s">
        <v>1756</v>
      </c>
      <c r="B193" s="58" t="s">
        <v>141</v>
      </c>
      <c r="C193" s="61" t="s">
        <v>263</v>
      </c>
      <c r="D193" s="59">
        <v>10269</v>
      </c>
      <c r="E193" s="59" t="s">
        <v>484</v>
      </c>
      <c r="F193" s="60" t="s">
        <v>810</v>
      </c>
      <c r="G193" s="60" t="s">
        <v>1307</v>
      </c>
      <c r="H193" s="61" t="s">
        <v>92</v>
      </c>
      <c r="I193" s="62">
        <v>1000000</v>
      </c>
      <c r="J193" s="62">
        <v>1040000.001664</v>
      </c>
      <c r="K193" s="62">
        <v>763532.46100000001</v>
      </c>
      <c r="L193" s="62">
        <v>78337.936000000002</v>
      </c>
      <c r="M193" s="62">
        <v>593784.94299999997</v>
      </c>
      <c r="N193" s="62">
        <v>120332671.588</v>
      </c>
      <c r="O193" s="62">
        <v>14373821.727</v>
      </c>
      <c r="P193" s="62">
        <v>121161808.23800001</v>
      </c>
      <c r="Q193" s="62">
        <v>570947.06000000006</v>
      </c>
      <c r="R193" s="62" t="s">
        <v>268</v>
      </c>
      <c r="S193" s="58" t="s">
        <v>334</v>
      </c>
      <c r="T193" s="58" t="s">
        <v>143</v>
      </c>
      <c r="U193" s="58" t="s">
        <v>14</v>
      </c>
      <c r="V193" s="58" t="s">
        <v>284</v>
      </c>
      <c r="X193" s="140"/>
    </row>
    <row r="194" spans="1:24" s="139" customFormat="1" ht="15.75" customHeight="1" x14ac:dyDescent="0.2">
      <c r="A194" s="58" t="s">
        <v>1756</v>
      </c>
      <c r="B194" s="58" t="s">
        <v>141</v>
      </c>
      <c r="C194" s="61" t="s">
        <v>263</v>
      </c>
      <c r="D194" s="59">
        <v>200566380</v>
      </c>
      <c r="E194" s="59" t="s">
        <v>221</v>
      </c>
      <c r="F194" s="60" t="s">
        <v>534</v>
      </c>
      <c r="G194" s="60" t="s">
        <v>522</v>
      </c>
      <c r="H194" s="61" t="s">
        <v>92</v>
      </c>
      <c r="I194" s="62">
        <v>15000000</v>
      </c>
      <c r="J194" s="62">
        <v>15600000.02496</v>
      </c>
      <c r="K194" s="62">
        <v>457899.98700000002</v>
      </c>
      <c r="L194" s="62" t="s">
        <v>85</v>
      </c>
      <c r="M194" s="62">
        <v>400551.75699999998</v>
      </c>
      <c r="N194" s="62">
        <v>72165011.348000005</v>
      </c>
      <c r="O194" s="62" t="s">
        <v>85</v>
      </c>
      <c r="P194" s="62">
        <v>81732579.729000002</v>
      </c>
      <c r="Q194" s="62">
        <v>385145.92</v>
      </c>
      <c r="R194" s="62" t="s">
        <v>268</v>
      </c>
      <c r="S194" s="58" t="s">
        <v>334</v>
      </c>
      <c r="T194" s="58" t="s">
        <v>143</v>
      </c>
      <c r="U194" s="58" t="s">
        <v>636</v>
      </c>
      <c r="V194" s="58" t="s">
        <v>284</v>
      </c>
      <c r="X194" s="140"/>
    </row>
    <row r="195" spans="1:24" s="139" customFormat="1" ht="15.75" customHeight="1" x14ac:dyDescent="0.2">
      <c r="A195" s="58" t="s">
        <v>1756</v>
      </c>
      <c r="B195" s="58" t="s">
        <v>141</v>
      </c>
      <c r="C195" s="61" t="s">
        <v>263</v>
      </c>
      <c r="D195" s="59">
        <v>200866533</v>
      </c>
      <c r="E195" s="59" t="s">
        <v>1203</v>
      </c>
      <c r="F195" s="60" t="s">
        <v>535</v>
      </c>
      <c r="G195" s="60" t="s">
        <v>1142</v>
      </c>
      <c r="H195" s="61" t="s">
        <v>92</v>
      </c>
      <c r="I195" s="62">
        <v>14860399.4</v>
      </c>
      <c r="J195" s="62">
        <v>15454815.400727706</v>
      </c>
      <c r="K195" s="62">
        <v>6164.53</v>
      </c>
      <c r="L195" s="62" t="s">
        <v>85</v>
      </c>
      <c r="M195" s="62">
        <v>5392.473</v>
      </c>
      <c r="N195" s="62">
        <v>971529.53200000001</v>
      </c>
      <c r="O195" s="62" t="s">
        <v>85</v>
      </c>
      <c r="P195" s="62">
        <v>1100333.9909999999</v>
      </c>
      <c r="Q195" s="62">
        <v>5185.07</v>
      </c>
      <c r="R195" s="62" t="s">
        <v>268</v>
      </c>
      <c r="S195" s="58" t="s">
        <v>334</v>
      </c>
      <c r="T195" s="58" t="s">
        <v>94</v>
      </c>
      <c r="U195" s="58" t="s">
        <v>155</v>
      </c>
      <c r="V195" s="58" t="s">
        <v>284</v>
      </c>
      <c r="X195" s="140"/>
    </row>
    <row r="196" spans="1:24" s="139" customFormat="1" ht="15.75" customHeight="1" x14ac:dyDescent="0.2">
      <c r="A196" s="58" t="s">
        <v>1756</v>
      </c>
      <c r="B196" s="58" t="s">
        <v>141</v>
      </c>
      <c r="C196" s="61" t="s">
        <v>263</v>
      </c>
      <c r="D196" s="59">
        <v>200870261</v>
      </c>
      <c r="E196" s="59" t="s">
        <v>461</v>
      </c>
      <c r="F196" s="60" t="s">
        <v>518</v>
      </c>
      <c r="G196" s="60" t="s">
        <v>1482</v>
      </c>
      <c r="H196" s="61" t="s">
        <v>92</v>
      </c>
      <c r="I196" s="62">
        <v>1000000</v>
      </c>
      <c r="J196" s="62">
        <v>1040000.001664</v>
      </c>
      <c r="K196" s="62">
        <v>45771.925000000003</v>
      </c>
      <c r="L196" s="62">
        <v>45196.5</v>
      </c>
      <c r="M196" s="62">
        <v>456.74700000000001</v>
      </c>
      <c r="N196" s="62">
        <v>7213652.727</v>
      </c>
      <c r="O196" s="62">
        <v>7333129.9060000004</v>
      </c>
      <c r="P196" s="62">
        <v>93199.259000000005</v>
      </c>
      <c r="Q196" s="62">
        <v>439.18</v>
      </c>
      <c r="R196" s="62" t="s">
        <v>268</v>
      </c>
      <c r="S196" s="58" t="s">
        <v>334</v>
      </c>
      <c r="T196" s="58" t="s">
        <v>97</v>
      </c>
      <c r="U196" s="58" t="s">
        <v>462</v>
      </c>
      <c r="V196" s="58" t="s">
        <v>284</v>
      </c>
      <c r="X196" s="140"/>
    </row>
    <row r="197" spans="1:24" s="139" customFormat="1" ht="15.75" customHeight="1" x14ac:dyDescent="0.2">
      <c r="A197" s="58" t="s">
        <v>1756</v>
      </c>
      <c r="B197" s="58" t="s">
        <v>141</v>
      </c>
      <c r="C197" s="61" t="s">
        <v>263</v>
      </c>
      <c r="D197" s="59">
        <v>200966150</v>
      </c>
      <c r="E197" s="59" t="s">
        <v>367</v>
      </c>
      <c r="F197" s="60" t="s">
        <v>536</v>
      </c>
      <c r="G197" s="60" t="s">
        <v>1073</v>
      </c>
      <c r="H197" s="61" t="s">
        <v>92</v>
      </c>
      <c r="I197" s="62">
        <v>8000000</v>
      </c>
      <c r="J197" s="62">
        <v>8320000.0133119998</v>
      </c>
      <c r="K197" s="62">
        <v>7133.4</v>
      </c>
      <c r="L197" s="62" t="s">
        <v>85</v>
      </c>
      <c r="M197" s="62">
        <v>6240</v>
      </c>
      <c r="N197" s="62">
        <v>1124223.432</v>
      </c>
      <c r="O197" s="62" t="s">
        <v>85</v>
      </c>
      <c r="P197" s="62">
        <v>1273271.9029999999</v>
      </c>
      <c r="Q197" s="62">
        <v>6000</v>
      </c>
      <c r="R197" s="62" t="s">
        <v>268</v>
      </c>
      <c r="S197" s="58" t="s">
        <v>334</v>
      </c>
      <c r="T197" s="58" t="s">
        <v>143</v>
      </c>
      <c r="U197" s="58" t="s">
        <v>447</v>
      </c>
      <c r="V197" s="58" t="s">
        <v>284</v>
      </c>
      <c r="X197" s="140"/>
    </row>
    <row r="198" spans="1:24" s="139" customFormat="1" ht="15.75" customHeight="1" x14ac:dyDescent="0.2">
      <c r="A198" s="58" t="s">
        <v>1756</v>
      </c>
      <c r="B198" s="58" t="s">
        <v>141</v>
      </c>
      <c r="C198" s="61" t="s">
        <v>263</v>
      </c>
      <c r="D198" s="59">
        <v>201067099</v>
      </c>
      <c r="E198" s="59" t="s">
        <v>368</v>
      </c>
      <c r="F198" s="60" t="s">
        <v>536</v>
      </c>
      <c r="G198" s="60" t="s">
        <v>1073</v>
      </c>
      <c r="H198" s="61" t="s">
        <v>92</v>
      </c>
      <c r="I198" s="62">
        <v>4000000</v>
      </c>
      <c r="J198" s="62">
        <v>4160000.0066559999</v>
      </c>
      <c r="K198" s="62">
        <v>47556.023999999998</v>
      </c>
      <c r="L198" s="62" t="s">
        <v>85</v>
      </c>
      <c r="M198" s="62">
        <v>41600.021000000001</v>
      </c>
      <c r="N198" s="62">
        <v>7494826.6289999997</v>
      </c>
      <c r="O198" s="62" t="s">
        <v>85</v>
      </c>
      <c r="P198" s="62">
        <v>8488483.5960000008</v>
      </c>
      <c r="Q198" s="62">
        <v>40000.019999999997</v>
      </c>
      <c r="R198" s="62" t="s">
        <v>268</v>
      </c>
      <c r="S198" s="58" t="s">
        <v>334</v>
      </c>
      <c r="T198" s="58" t="s">
        <v>143</v>
      </c>
      <c r="U198" s="58" t="s">
        <v>447</v>
      </c>
      <c r="V198" s="58" t="s">
        <v>284</v>
      </c>
      <c r="X198" s="140"/>
    </row>
    <row r="199" spans="1:24" s="139" customFormat="1" ht="15.75" customHeight="1" x14ac:dyDescent="0.2">
      <c r="A199" s="58" t="s">
        <v>1756</v>
      </c>
      <c r="B199" s="58" t="s">
        <v>141</v>
      </c>
      <c r="C199" s="61" t="s">
        <v>263</v>
      </c>
      <c r="D199" s="59">
        <v>201366228</v>
      </c>
      <c r="E199" s="59" t="s">
        <v>1329</v>
      </c>
      <c r="F199" s="60" t="s">
        <v>1330</v>
      </c>
      <c r="G199" s="60" t="s">
        <v>1122</v>
      </c>
      <c r="H199" s="61" t="s">
        <v>92</v>
      </c>
      <c r="I199" s="62">
        <v>2600000</v>
      </c>
      <c r="J199" s="62">
        <v>2704000.0043263999</v>
      </c>
      <c r="K199" s="62">
        <v>3091140.0159999998</v>
      </c>
      <c r="L199" s="62">
        <v>27610.42</v>
      </c>
      <c r="M199" s="62">
        <v>2679819.0890000002</v>
      </c>
      <c r="N199" s="62">
        <v>487163487.292</v>
      </c>
      <c r="O199" s="62">
        <v>4479789.3509999998</v>
      </c>
      <c r="P199" s="62">
        <v>546817042.46599996</v>
      </c>
      <c r="Q199" s="62">
        <v>2576749.12</v>
      </c>
      <c r="R199" s="62" t="s">
        <v>268</v>
      </c>
      <c r="S199" s="58" t="s">
        <v>334</v>
      </c>
      <c r="T199" s="58" t="s">
        <v>143</v>
      </c>
      <c r="U199" s="58" t="s">
        <v>681</v>
      </c>
      <c r="V199" s="58" t="s">
        <v>284</v>
      </c>
      <c r="X199" s="140"/>
    </row>
    <row r="200" spans="1:24" s="139" customFormat="1" ht="15.75" customHeight="1" x14ac:dyDescent="0.2">
      <c r="A200" s="58" t="s">
        <v>1756</v>
      </c>
      <c r="B200" s="58" t="s">
        <v>141</v>
      </c>
      <c r="C200" s="61" t="s">
        <v>263</v>
      </c>
      <c r="D200" s="59">
        <v>201367408</v>
      </c>
      <c r="E200" s="59" t="s">
        <v>463</v>
      </c>
      <c r="F200" s="60" t="s">
        <v>537</v>
      </c>
      <c r="G200" s="60" t="s">
        <v>119</v>
      </c>
      <c r="H200" s="61" t="s">
        <v>92</v>
      </c>
      <c r="I200" s="62">
        <v>2500000</v>
      </c>
      <c r="J200" s="62">
        <v>2600000.00416</v>
      </c>
      <c r="K200" s="62">
        <v>1731058.7390000001</v>
      </c>
      <c r="L200" s="62" t="s">
        <v>85</v>
      </c>
      <c r="M200" s="62">
        <v>1514257.7860000001</v>
      </c>
      <c r="N200" s="62">
        <v>272814756.921</v>
      </c>
      <c r="O200" s="62" t="s">
        <v>85</v>
      </c>
      <c r="P200" s="62">
        <v>308984277.213</v>
      </c>
      <c r="Q200" s="62">
        <v>1456017.1</v>
      </c>
      <c r="R200" s="62" t="s">
        <v>268</v>
      </c>
      <c r="S200" s="58" t="s">
        <v>334</v>
      </c>
      <c r="T200" s="58" t="s">
        <v>143</v>
      </c>
      <c r="U200" s="58" t="s">
        <v>447</v>
      </c>
      <c r="V200" s="58" t="s">
        <v>284</v>
      </c>
      <c r="X200" s="140"/>
    </row>
    <row r="201" spans="1:24" s="139" customFormat="1" ht="15.75" customHeight="1" x14ac:dyDescent="0.2">
      <c r="A201" s="58" t="s">
        <v>1756</v>
      </c>
      <c r="B201" s="58" t="s">
        <v>141</v>
      </c>
      <c r="C201" s="61" t="s">
        <v>263</v>
      </c>
      <c r="D201" s="59">
        <v>201567486</v>
      </c>
      <c r="E201" s="59" t="s">
        <v>1204</v>
      </c>
      <c r="F201" s="60" t="s">
        <v>1205</v>
      </c>
      <c r="G201" s="60" t="s">
        <v>1307</v>
      </c>
      <c r="H201" s="61" t="s">
        <v>92</v>
      </c>
      <c r="I201" s="62">
        <v>10000000</v>
      </c>
      <c r="J201" s="62">
        <v>10400000.01664</v>
      </c>
      <c r="K201" s="62">
        <v>4751278.3739999998</v>
      </c>
      <c r="L201" s="62">
        <v>1332646.246</v>
      </c>
      <c r="M201" s="62">
        <v>2934773.977</v>
      </c>
      <c r="N201" s="62">
        <v>748801196.11300004</v>
      </c>
      <c r="O201" s="62">
        <v>238429814.708</v>
      </c>
      <c r="P201" s="62">
        <v>598840583.22300005</v>
      </c>
      <c r="Q201" s="62">
        <v>2821898.05</v>
      </c>
      <c r="R201" s="62" t="s">
        <v>268</v>
      </c>
      <c r="S201" s="58" t="s">
        <v>334</v>
      </c>
      <c r="T201" s="58" t="s">
        <v>94</v>
      </c>
      <c r="U201" s="58" t="s">
        <v>155</v>
      </c>
      <c r="V201" s="58" t="s">
        <v>284</v>
      </c>
      <c r="X201" s="140"/>
    </row>
    <row r="202" spans="1:24" s="139" customFormat="1" ht="15.75" customHeight="1" x14ac:dyDescent="0.2">
      <c r="A202" s="58" t="s">
        <v>1756</v>
      </c>
      <c r="B202" s="58" t="s">
        <v>141</v>
      </c>
      <c r="C202" s="61" t="s">
        <v>263</v>
      </c>
      <c r="D202" s="59" t="s">
        <v>369</v>
      </c>
      <c r="E202" s="59" t="s">
        <v>370</v>
      </c>
      <c r="F202" s="60" t="s">
        <v>538</v>
      </c>
      <c r="G202" s="60" t="s">
        <v>115</v>
      </c>
      <c r="H202" s="61" t="s">
        <v>92</v>
      </c>
      <c r="I202" s="62">
        <v>4600000</v>
      </c>
      <c r="J202" s="62">
        <v>4784000.0076544005</v>
      </c>
      <c r="K202" s="62">
        <v>4275773.0609999998</v>
      </c>
      <c r="L202" s="62" t="s">
        <v>85</v>
      </c>
      <c r="M202" s="62">
        <v>3740267.446</v>
      </c>
      <c r="N202" s="62">
        <v>673861586.34500003</v>
      </c>
      <c r="O202" s="62" t="s">
        <v>85</v>
      </c>
      <c r="P202" s="62">
        <v>763201512.80799997</v>
      </c>
      <c r="Q202" s="62">
        <v>3596411</v>
      </c>
      <c r="R202" s="62" t="s">
        <v>268</v>
      </c>
      <c r="S202" s="58" t="s">
        <v>334</v>
      </c>
      <c r="T202" s="58" t="s">
        <v>96</v>
      </c>
      <c r="U202" s="58" t="s">
        <v>358</v>
      </c>
      <c r="V202" s="58" t="s">
        <v>284</v>
      </c>
      <c r="X202" s="140"/>
    </row>
    <row r="203" spans="1:24" s="139" customFormat="1" ht="15.75" customHeight="1" x14ac:dyDescent="0.2">
      <c r="A203" s="58" t="s">
        <v>1756</v>
      </c>
      <c r="B203" s="58" t="s">
        <v>141</v>
      </c>
      <c r="C203" s="61" t="s">
        <v>263</v>
      </c>
      <c r="D203" s="59" t="s">
        <v>753</v>
      </c>
      <c r="E203" s="59" t="s">
        <v>754</v>
      </c>
      <c r="F203" s="60" t="s">
        <v>440</v>
      </c>
      <c r="G203" s="60" t="s">
        <v>1307</v>
      </c>
      <c r="H203" s="61" t="s">
        <v>92</v>
      </c>
      <c r="I203" s="62">
        <v>10000000</v>
      </c>
      <c r="J203" s="62">
        <v>10400000.01664</v>
      </c>
      <c r="K203" s="62">
        <v>6970715.716</v>
      </c>
      <c r="L203" s="62">
        <v>903590.24899999995</v>
      </c>
      <c r="M203" s="62">
        <v>5246976.642</v>
      </c>
      <c r="N203" s="62">
        <v>1098584392.618</v>
      </c>
      <c r="O203" s="62">
        <v>169209167.59799999</v>
      </c>
      <c r="P203" s="62">
        <v>1070645500.267</v>
      </c>
      <c r="Q203" s="62">
        <v>5045169.84</v>
      </c>
      <c r="R203" s="62" t="s">
        <v>268</v>
      </c>
      <c r="S203" s="58" t="s">
        <v>334</v>
      </c>
      <c r="T203" s="58" t="s">
        <v>94</v>
      </c>
      <c r="U203" s="58" t="s">
        <v>358</v>
      </c>
      <c r="V203" s="58" t="s">
        <v>284</v>
      </c>
      <c r="X203" s="140"/>
    </row>
    <row r="204" spans="1:24" s="139" customFormat="1" ht="15.75" customHeight="1" x14ac:dyDescent="0.2">
      <c r="A204" s="58" t="s">
        <v>1756</v>
      </c>
      <c r="B204" s="58" t="s">
        <v>141</v>
      </c>
      <c r="C204" s="61" t="s">
        <v>263</v>
      </c>
      <c r="D204" s="59" t="s">
        <v>755</v>
      </c>
      <c r="E204" s="59" t="s">
        <v>756</v>
      </c>
      <c r="F204" s="60" t="s">
        <v>440</v>
      </c>
      <c r="G204" s="60" t="s">
        <v>1035</v>
      </c>
      <c r="H204" s="61" t="s">
        <v>92</v>
      </c>
      <c r="I204" s="62">
        <v>10000000</v>
      </c>
      <c r="J204" s="62">
        <v>10400000.01664</v>
      </c>
      <c r="K204" s="62">
        <v>617029.473</v>
      </c>
      <c r="L204" s="62">
        <v>75949.86</v>
      </c>
      <c r="M204" s="62">
        <v>470990.25</v>
      </c>
      <c r="N204" s="62">
        <v>97243809.185000002</v>
      </c>
      <c r="O204" s="62">
        <v>13164912.179</v>
      </c>
      <c r="P204" s="62">
        <v>96105553.085999995</v>
      </c>
      <c r="Q204" s="62">
        <v>452875.24</v>
      </c>
      <c r="R204" s="62" t="s">
        <v>268</v>
      </c>
      <c r="S204" s="58" t="s">
        <v>334</v>
      </c>
      <c r="T204" s="58" t="s">
        <v>1332</v>
      </c>
      <c r="U204" s="58" t="s">
        <v>757</v>
      </c>
      <c r="V204" s="58" t="s">
        <v>284</v>
      </c>
      <c r="X204" s="140"/>
    </row>
    <row r="205" spans="1:24" s="139" customFormat="1" ht="15.75" customHeight="1" x14ac:dyDescent="0.2">
      <c r="A205" s="58" t="s">
        <v>1756</v>
      </c>
      <c r="B205" s="58" t="s">
        <v>141</v>
      </c>
      <c r="C205" s="61" t="s">
        <v>263</v>
      </c>
      <c r="D205" s="59" t="s">
        <v>1333</v>
      </c>
      <c r="E205" s="59" t="s">
        <v>1334</v>
      </c>
      <c r="F205" s="60" t="s">
        <v>1330</v>
      </c>
      <c r="G205" s="60" t="s">
        <v>1331</v>
      </c>
      <c r="H205" s="61" t="s">
        <v>92</v>
      </c>
      <c r="I205" s="62">
        <v>9400000</v>
      </c>
      <c r="J205" s="62">
        <v>9776000.0156415999</v>
      </c>
      <c r="K205" s="62">
        <v>11175660.059</v>
      </c>
      <c r="L205" s="62">
        <v>139424.31200000001</v>
      </c>
      <c r="M205" s="62">
        <v>9653155.3509999998</v>
      </c>
      <c r="N205" s="62">
        <v>1761283377.1340001</v>
      </c>
      <c r="O205" s="62">
        <v>22903133.609999999</v>
      </c>
      <c r="P205" s="62">
        <v>1969726195.6210001</v>
      </c>
      <c r="Q205" s="62">
        <v>9281880.1300000008</v>
      </c>
      <c r="R205" s="62" t="s">
        <v>268</v>
      </c>
      <c r="S205" s="58" t="s">
        <v>334</v>
      </c>
      <c r="T205" s="58" t="s">
        <v>143</v>
      </c>
      <c r="U205" s="58" t="s">
        <v>358</v>
      </c>
      <c r="V205" s="58" t="s">
        <v>284</v>
      </c>
      <c r="X205" s="140"/>
    </row>
    <row r="206" spans="1:24" s="139" customFormat="1" ht="15.75" customHeight="1" x14ac:dyDescent="0.2">
      <c r="A206" s="58" t="s">
        <v>1756</v>
      </c>
      <c r="B206" s="58" t="s">
        <v>141</v>
      </c>
      <c r="C206" s="61" t="s">
        <v>263</v>
      </c>
      <c r="D206" s="59" t="s">
        <v>1483</v>
      </c>
      <c r="E206" s="59" t="s">
        <v>1484</v>
      </c>
      <c r="F206" s="60" t="s">
        <v>1485</v>
      </c>
      <c r="G206" s="60" t="s">
        <v>1122</v>
      </c>
      <c r="H206" s="61" t="s">
        <v>92</v>
      </c>
      <c r="I206" s="62">
        <v>5500000</v>
      </c>
      <c r="J206" s="62">
        <v>5720000.0091519998</v>
      </c>
      <c r="K206" s="62">
        <v>6413960.977</v>
      </c>
      <c r="L206" s="62">
        <v>530314.03899999999</v>
      </c>
      <c r="M206" s="62">
        <v>5128013.8710000003</v>
      </c>
      <c r="N206" s="62">
        <v>1010839877.957</v>
      </c>
      <c r="O206" s="62">
        <v>93131631.015000001</v>
      </c>
      <c r="P206" s="62">
        <v>1046371148.659</v>
      </c>
      <c r="Q206" s="62">
        <v>4930782.5599999996</v>
      </c>
      <c r="R206" s="62" t="s">
        <v>268</v>
      </c>
      <c r="S206" s="58" t="s">
        <v>334</v>
      </c>
      <c r="T206" s="58" t="s">
        <v>95</v>
      </c>
      <c r="U206" s="58" t="s">
        <v>358</v>
      </c>
      <c r="V206" s="58" t="s">
        <v>284</v>
      </c>
      <c r="X206" s="140"/>
    </row>
    <row r="207" spans="1:24" s="139" customFormat="1" ht="15.75" customHeight="1" x14ac:dyDescent="0.2">
      <c r="A207" s="58" t="s">
        <v>1756</v>
      </c>
      <c r="B207" s="58" t="s">
        <v>141</v>
      </c>
      <c r="C207" s="61" t="s">
        <v>263</v>
      </c>
      <c r="D207" s="59" t="s">
        <v>1486</v>
      </c>
      <c r="E207" s="59" t="s">
        <v>1487</v>
      </c>
      <c r="F207" s="60" t="s">
        <v>1354</v>
      </c>
      <c r="G207" s="60" t="s">
        <v>1488</v>
      </c>
      <c r="H207" s="61" t="s">
        <v>92</v>
      </c>
      <c r="I207" s="62">
        <v>12500000</v>
      </c>
      <c r="J207" s="62">
        <v>13000000.0208</v>
      </c>
      <c r="K207" s="62">
        <v>14861250.079</v>
      </c>
      <c r="L207" s="62">
        <v>309855.245</v>
      </c>
      <c r="M207" s="62">
        <v>12692254.868000001</v>
      </c>
      <c r="N207" s="62">
        <v>2342132150.4439998</v>
      </c>
      <c r="O207" s="62">
        <v>62487081.254000001</v>
      </c>
      <c r="P207" s="62">
        <v>2589854403.8169999</v>
      </c>
      <c r="Q207" s="62">
        <v>12204091.199999999</v>
      </c>
      <c r="R207" s="62" t="s">
        <v>268</v>
      </c>
      <c r="S207" s="58" t="s">
        <v>334</v>
      </c>
      <c r="T207" s="58" t="s">
        <v>246</v>
      </c>
      <c r="U207" s="58" t="s">
        <v>120</v>
      </c>
      <c r="V207" s="58" t="s">
        <v>284</v>
      </c>
      <c r="X207" s="140"/>
    </row>
    <row r="208" spans="1:24" s="139" customFormat="1" ht="15.75" customHeight="1" x14ac:dyDescent="0.2">
      <c r="A208" s="58" t="s">
        <v>1756</v>
      </c>
      <c r="B208" s="58" t="s">
        <v>141</v>
      </c>
      <c r="C208" s="61" t="s">
        <v>263</v>
      </c>
      <c r="D208" s="59" t="s">
        <v>1074</v>
      </c>
      <c r="E208" s="59" t="s">
        <v>1075</v>
      </c>
      <c r="F208" s="60" t="s">
        <v>1076</v>
      </c>
      <c r="G208" s="60" t="s">
        <v>1430</v>
      </c>
      <c r="H208" s="61" t="s">
        <v>92</v>
      </c>
      <c r="I208" s="62">
        <v>1000000</v>
      </c>
      <c r="J208" s="62">
        <v>1040000.001664</v>
      </c>
      <c r="K208" s="62">
        <v>959854.29500000004</v>
      </c>
      <c r="L208" s="62">
        <v>35525.324000000001</v>
      </c>
      <c r="M208" s="62">
        <v>808013.67</v>
      </c>
      <c r="N208" s="62">
        <v>151272981.15700001</v>
      </c>
      <c r="O208" s="62">
        <v>6053519.9450000003</v>
      </c>
      <c r="P208" s="62">
        <v>164875176.51899999</v>
      </c>
      <c r="Q208" s="62">
        <v>776936.22</v>
      </c>
      <c r="R208" s="62" t="s">
        <v>268</v>
      </c>
      <c r="S208" s="58" t="s">
        <v>334</v>
      </c>
      <c r="T208" s="58" t="s">
        <v>1420</v>
      </c>
      <c r="U208" s="58" t="s">
        <v>1077</v>
      </c>
      <c r="V208" s="58" t="s">
        <v>284</v>
      </c>
      <c r="X208" s="140"/>
    </row>
    <row r="209" spans="1:24" s="139" customFormat="1" ht="15.75" customHeight="1" x14ac:dyDescent="0.2">
      <c r="A209" s="58" t="s">
        <v>1756</v>
      </c>
      <c r="B209" s="58" t="s">
        <v>141</v>
      </c>
      <c r="C209" s="61" t="s">
        <v>263</v>
      </c>
      <c r="D209" s="59" t="s">
        <v>231</v>
      </c>
      <c r="E209" s="59" t="s">
        <v>232</v>
      </c>
      <c r="F209" s="60" t="s">
        <v>539</v>
      </c>
      <c r="G209" s="60" t="s">
        <v>670</v>
      </c>
      <c r="H209" s="61" t="s">
        <v>92</v>
      </c>
      <c r="I209" s="62">
        <v>10000000</v>
      </c>
      <c r="J209" s="62">
        <v>10400000.01664</v>
      </c>
      <c r="K209" s="62">
        <v>3596384.1060000001</v>
      </c>
      <c r="L209" s="62">
        <v>492965.56800000003</v>
      </c>
      <c r="M209" s="62">
        <v>2691213.6830000002</v>
      </c>
      <c r="N209" s="62">
        <v>566789926.46399999</v>
      </c>
      <c r="O209" s="62">
        <v>88276810.952000007</v>
      </c>
      <c r="P209" s="62">
        <v>549142109.11199999</v>
      </c>
      <c r="Q209" s="62">
        <v>2587705.46</v>
      </c>
      <c r="R209" s="62" t="s">
        <v>268</v>
      </c>
      <c r="S209" s="58" t="s">
        <v>334</v>
      </c>
      <c r="T209" s="58" t="s">
        <v>246</v>
      </c>
      <c r="U209" s="58" t="s">
        <v>155</v>
      </c>
      <c r="V209" s="58" t="s">
        <v>284</v>
      </c>
      <c r="X209" s="140"/>
    </row>
    <row r="210" spans="1:24" s="139" customFormat="1" ht="15.75" customHeight="1" x14ac:dyDescent="0.2">
      <c r="A210" s="58" t="s">
        <v>1756</v>
      </c>
      <c r="B210" s="58" t="s">
        <v>141</v>
      </c>
      <c r="C210" s="61" t="s">
        <v>263</v>
      </c>
      <c r="D210" s="59" t="s">
        <v>694</v>
      </c>
      <c r="E210" s="59" t="s">
        <v>1206</v>
      </c>
      <c r="F210" s="60" t="s">
        <v>695</v>
      </c>
      <c r="G210" s="60" t="s">
        <v>902</v>
      </c>
      <c r="H210" s="61" t="s">
        <v>92</v>
      </c>
      <c r="I210" s="62">
        <v>8000000</v>
      </c>
      <c r="J210" s="62">
        <v>8320000.0133119998</v>
      </c>
      <c r="K210" s="62">
        <v>1789444.311</v>
      </c>
      <c r="L210" s="62">
        <v>245437.4</v>
      </c>
      <c r="M210" s="62">
        <v>1343723.443</v>
      </c>
      <c r="N210" s="62">
        <v>282016319.60600001</v>
      </c>
      <c r="O210" s="62">
        <v>42009118.545999996</v>
      </c>
      <c r="P210" s="62">
        <v>274186747.14200002</v>
      </c>
      <c r="Q210" s="62">
        <v>1292041.77</v>
      </c>
      <c r="R210" s="62" t="s">
        <v>268</v>
      </c>
      <c r="S210" s="58" t="s">
        <v>100</v>
      </c>
      <c r="T210" s="58" t="s">
        <v>143</v>
      </c>
      <c r="U210" s="58" t="s">
        <v>154</v>
      </c>
      <c r="V210" s="58" t="s">
        <v>284</v>
      </c>
      <c r="X210" s="140"/>
    </row>
    <row r="211" spans="1:24" s="139" customFormat="1" ht="15.75" customHeight="1" x14ac:dyDescent="0.2">
      <c r="A211" s="58" t="s">
        <v>1756</v>
      </c>
      <c r="B211" s="58" t="s">
        <v>141</v>
      </c>
      <c r="C211" s="61" t="s">
        <v>263</v>
      </c>
      <c r="D211" s="59" t="s">
        <v>811</v>
      </c>
      <c r="E211" s="59" t="s">
        <v>812</v>
      </c>
      <c r="F211" s="60" t="s">
        <v>803</v>
      </c>
      <c r="G211" s="60" t="s">
        <v>946</v>
      </c>
      <c r="H211" s="61" t="s">
        <v>92</v>
      </c>
      <c r="I211" s="62">
        <v>6000000</v>
      </c>
      <c r="J211" s="62">
        <v>6240000.0099840006</v>
      </c>
      <c r="K211" s="62">
        <v>6805109.733</v>
      </c>
      <c r="L211" s="62" t="s">
        <v>85</v>
      </c>
      <c r="M211" s="62">
        <v>5952825.3820000002</v>
      </c>
      <c r="N211" s="62">
        <v>1072484899.211</v>
      </c>
      <c r="O211" s="62" t="s">
        <v>85</v>
      </c>
      <c r="P211" s="62">
        <v>1214673924.3310001</v>
      </c>
      <c r="Q211" s="62">
        <v>5723870.5499999998</v>
      </c>
      <c r="R211" s="62" t="s">
        <v>268</v>
      </c>
      <c r="S211" s="58" t="s">
        <v>334</v>
      </c>
      <c r="T211" s="58" t="s">
        <v>1195</v>
      </c>
      <c r="U211" s="58" t="s">
        <v>87</v>
      </c>
      <c r="V211" s="58" t="s">
        <v>284</v>
      </c>
      <c r="X211" s="140"/>
    </row>
    <row r="212" spans="1:24" s="139" customFormat="1" ht="15.75" customHeight="1" x14ac:dyDescent="0.2">
      <c r="A212" s="58" t="s">
        <v>1756</v>
      </c>
      <c r="B212" s="58" t="s">
        <v>141</v>
      </c>
      <c r="C212" s="61" t="s">
        <v>263</v>
      </c>
      <c r="D212" s="59" t="s">
        <v>813</v>
      </c>
      <c r="E212" s="59" t="s">
        <v>814</v>
      </c>
      <c r="F212" s="60" t="s">
        <v>815</v>
      </c>
      <c r="G212" s="60" t="s">
        <v>1489</v>
      </c>
      <c r="H212" s="61" t="s">
        <v>92</v>
      </c>
      <c r="I212" s="62">
        <v>7500000</v>
      </c>
      <c r="J212" s="62">
        <v>7800000.01248</v>
      </c>
      <c r="K212" s="62">
        <v>1986040.7919999999</v>
      </c>
      <c r="L212" s="62" t="s">
        <v>85</v>
      </c>
      <c r="M212" s="62">
        <v>1737305.422</v>
      </c>
      <c r="N212" s="62">
        <v>312999913.64999998</v>
      </c>
      <c r="O212" s="62" t="s">
        <v>85</v>
      </c>
      <c r="P212" s="62">
        <v>354497143.69700003</v>
      </c>
      <c r="Q212" s="62">
        <v>1670485.98</v>
      </c>
      <c r="R212" s="62" t="s">
        <v>268</v>
      </c>
      <c r="S212" s="58" t="s">
        <v>334</v>
      </c>
      <c r="T212" s="58" t="s">
        <v>244</v>
      </c>
      <c r="U212" s="58" t="s">
        <v>222</v>
      </c>
      <c r="V212" s="58" t="s">
        <v>284</v>
      </c>
      <c r="X212" s="140"/>
    </row>
    <row r="213" spans="1:24" s="139" customFormat="1" ht="15.75" customHeight="1" x14ac:dyDescent="0.2">
      <c r="A213" s="58" t="s">
        <v>1756</v>
      </c>
      <c r="B213" s="58" t="s">
        <v>141</v>
      </c>
      <c r="C213" s="61" t="s">
        <v>263</v>
      </c>
      <c r="D213" s="59" t="s">
        <v>816</v>
      </c>
      <c r="E213" s="59" t="s">
        <v>817</v>
      </c>
      <c r="F213" s="60" t="s">
        <v>815</v>
      </c>
      <c r="G213" s="60" t="s">
        <v>737</v>
      </c>
      <c r="H213" s="61" t="s">
        <v>92</v>
      </c>
      <c r="I213" s="62">
        <v>7500000</v>
      </c>
      <c r="J213" s="62">
        <v>7800000.01248</v>
      </c>
      <c r="K213" s="62">
        <v>88749.293000000005</v>
      </c>
      <c r="L213" s="62" t="s">
        <v>85</v>
      </c>
      <c r="M213" s="62">
        <v>77634.17</v>
      </c>
      <c r="N213" s="62">
        <v>13986883.43</v>
      </c>
      <c r="O213" s="62" t="s">
        <v>85</v>
      </c>
      <c r="P213" s="62">
        <v>15841251.096000001</v>
      </c>
      <c r="Q213" s="62">
        <v>74648.240000000005</v>
      </c>
      <c r="R213" s="62" t="s">
        <v>268</v>
      </c>
      <c r="S213" s="58" t="s">
        <v>334</v>
      </c>
      <c r="T213" s="58" t="s">
        <v>143</v>
      </c>
      <c r="U213" s="58" t="s">
        <v>818</v>
      </c>
      <c r="V213" s="58" t="s">
        <v>284</v>
      </c>
      <c r="X213" s="140"/>
    </row>
    <row r="214" spans="1:24" s="139" customFormat="1" ht="15.75" customHeight="1" x14ac:dyDescent="0.2">
      <c r="A214" s="58" t="s">
        <v>1756</v>
      </c>
      <c r="B214" s="58" t="s">
        <v>141</v>
      </c>
      <c r="C214" s="61" t="s">
        <v>263</v>
      </c>
      <c r="D214" s="59" t="s">
        <v>819</v>
      </c>
      <c r="E214" s="59" t="s">
        <v>820</v>
      </c>
      <c r="F214" s="60" t="s">
        <v>815</v>
      </c>
      <c r="G214" s="60" t="s">
        <v>995</v>
      </c>
      <c r="H214" s="61" t="s">
        <v>92</v>
      </c>
      <c r="I214" s="62">
        <v>10000000</v>
      </c>
      <c r="J214" s="62">
        <v>10400000.01664</v>
      </c>
      <c r="K214" s="62">
        <v>6673188.5199999996</v>
      </c>
      <c r="L214" s="62">
        <v>3891045.4840000002</v>
      </c>
      <c r="M214" s="62">
        <v>2257630.236</v>
      </c>
      <c r="N214" s="62">
        <v>1051694123.757</v>
      </c>
      <c r="O214" s="62">
        <v>681785968.98199999</v>
      </c>
      <c r="P214" s="62">
        <v>460669413.63499999</v>
      </c>
      <c r="Q214" s="62">
        <v>2170798.2999999998</v>
      </c>
      <c r="R214" s="62" t="s">
        <v>268</v>
      </c>
      <c r="S214" s="58" t="s">
        <v>334</v>
      </c>
      <c r="T214" s="58" t="s">
        <v>143</v>
      </c>
      <c r="U214" s="58" t="s">
        <v>635</v>
      </c>
      <c r="V214" s="58" t="s">
        <v>284</v>
      </c>
      <c r="X214" s="140"/>
    </row>
    <row r="215" spans="1:24" s="139" customFormat="1" ht="15.75" customHeight="1" x14ac:dyDescent="0.2">
      <c r="A215" s="58" t="s">
        <v>1756</v>
      </c>
      <c r="B215" s="58" t="s">
        <v>141</v>
      </c>
      <c r="C215" s="61" t="s">
        <v>262</v>
      </c>
      <c r="D215" s="59">
        <v>200465039</v>
      </c>
      <c r="E215" s="59" t="s">
        <v>142</v>
      </c>
      <c r="F215" s="60" t="s">
        <v>530</v>
      </c>
      <c r="G215" s="60" t="s">
        <v>1048</v>
      </c>
      <c r="H215" s="61" t="s">
        <v>92</v>
      </c>
      <c r="I215" s="62">
        <v>4500000</v>
      </c>
      <c r="J215" s="62">
        <v>4680000.0074880002</v>
      </c>
      <c r="K215" s="62">
        <v>57224.847999999998</v>
      </c>
      <c r="L215" s="62" t="s">
        <v>85</v>
      </c>
      <c r="M215" s="62">
        <v>50057.904000000002</v>
      </c>
      <c r="N215" s="62">
        <v>9018632.7960000001</v>
      </c>
      <c r="O215" s="62" t="s">
        <v>85</v>
      </c>
      <c r="P215" s="62">
        <v>10214314.530999999</v>
      </c>
      <c r="Q215" s="62">
        <v>48132.6</v>
      </c>
      <c r="R215" s="62" t="s">
        <v>268</v>
      </c>
      <c r="S215" s="58" t="s">
        <v>334</v>
      </c>
      <c r="T215" s="58" t="s">
        <v>143</v>
      </c>
      <c r="U215" s="58" t="s">
        <v>14</v>
      </c>
      <c r="V215" s="58" t="s">
        <v>284</v>
      </c>
      <c r="X215" s="140"/>
    </row>
    <row r="216" spans="1:24" s="139" customFormat="1" ht="15.75" customHeight="1" x14ac:dyDescent="0.2">
      <c r="A216" s="58" t="s">
        <v>1756</v>
      </c>
      <c r="B216" s="58" t="s">
        <v>141</v>
      </c>
      <c r="C216" s="61" t="s">
        <v>262</v>
      </c>
      <c r="D216" s="59" t="s">
        <v>139</v>
      </c>
      <c r="E216" s="59" t="s">
        <v>140</v>
      </c>
      <c r="F216" s="60" t="s">
        <v>540</v>
      </c>
      <c r="G216" s="60" t="s">
        <v>114</v>
      </c>
      <c r="H216" s="61" t="s">
        <v>92</v>
      </c>
      <c r="I216" s="62">
        <v>41747060.159999996</v>
      </c>
      <c r="J216" s="62">
        <v>43416942.635867104</v>
      </c>
      <c r="K216" s="62">
        <v>9560321.784</v>
      </c>
      <c r="L216" s="62" t="s">
        <v>85</v>
      </c>
      <c r="M216" s="62">
        <v>8362969.6519999998</v>
      </c>
      <c r="N216" s="62">
        <v>1506706158.714</v>
      </c>
      <c r="O216" s="62" t="s">
        <v>85</v>
      </c>
      <c r="P216" s="62">
        <v>1706463824.3069999</v>
      </c>
      <c r="Q216" s="62">
        <v>8041316.96</v>
      </c>
      <c r="R216" s="62" t="s">
        <v>268</v>
      </c>
      <c r="S216" s="58" t="s">
        <v>334</v>
      </c>
      <c r="T216" s="58" t="s">
        <v>246</v>
      </c>
      <c r="U216" s="58" t="s">
        <v>105</v>
      </c>
      <c r="V216" s="58" t="s">
        <v>284</v>
      </c>
      <c r="X216" s="140"/>
    </row>
    <row r="217" spans="1:24" s="139" customFormat="1" ht="15.75" customHeight="1" x14ac:dyDescent="0.2">
      <c r="A217" s="58" t="s">
        <v>1756</v>
      </c>
      <c r="B217" s="58" t="s">
        <v>141</v>
      </c>
      <c r="C217" s="61" t="s">
        <v>262</v>
      </c>
      <c r="D217" s="59" t="s">
        <v>144</v>
      </c>
      <c r="E217" s="59" t="s">
        <v>145</v>
      </c>
      <c r="F217" s="60" t="s">
        <v>535</v>
      </c>
      <c r="G217" s="60" t="s">
        <v>721</v>
      </c>
      <c r="H217" s="61" t="s">
        <v>92</v>
      </c>
      <c r="I217" s="62">
        <v>16701660.859999999</v>
      </c>
      <c r="J217" s="62">
        <v>17369727.322191563</v>
      </c>
      <c r="K217" s="62">
        <v>112718.409</v>
      </c>
      <c r="L217" s="62" t="s">
        <v>85</v>
      </c>
      <c r="M217" s="62">
        <v>98601.35</v>
      </c>
      <c r="N217" s="62">
        <v>17764414.690000001</v>
      </c>
      <c r="O217" s="62" t="s">
        <v>85</v>
      </c>
      <c r="P217" s="62">
        <v>20119603.848000001</v>
      </c>
      <c r="Q217" s="62">
        <v>94808.99</v>
      </c>
      <c r="R217" s="62" t="s">
        <v>268</v>
      </c>
      <c r="S217" s="58" t="s">
        <v>334</v>
      </c>
      <c r="T217" s="58" t="s">
        <v>94</v>
      </c>
      <c r="U217" s="58" t="s">
        <v>155</v>
      </c>
      <c r="V217" s="58" t="s">
        <v>284</v>
      </c>
      <c r="X217" s="140"/>
    </row>
    <row r="218" spans="1:24" s="139" customFormat="1" ht="15.75" customHeight="1" x14ac:dyDescent="0.2">
      <c r="A218" s="58" t="s">
        <v>1756</v>
      </c>
      <c r="B218" s="58" t="s">
        <v>141</v>
      </c>
      <c r="C218" s="61" t="s">
        <v>262</v>
      </c>
      <c r="D218" s="59" t="s">
        <v>750</v>
      </c>
      <c r="E218" s="59" t="s">
        <v>751</v>
      </c>
      <c r="F218" s="60" t="s">
        <v>821</v>
      </c>
      <c r="G218" s="60" t="s">
        <v>670</v>
      </c>
      <c r="H218" s="61" t="s">
        <v>92</v>
      </c>
      <c r="I218" s="62">
        <v>40000000</v>
      </c>
      <c r="J218" s="62">
        <v>41600000.06656</v>
      </c>
      <c r="K218" s="62">
        <v>47214561.248000003</v>
      </c>
      <c r="L218" s="62">
        <v>5948980.199</v>
      </c>
      <c r="M218" s="62">
        <v>35805835.141000003</v>
      </c>
      <c r="N218" s="62">
        <v>7441012114.21</v>
      </c>
      <c r="O218" s="62">
        <v>1072369351.5599999</v>
      </c>
      <c r="P218" s="62">
        <v>7306180090.3879995</v>
      </c>
      <c r="Q218" s="62">
        <v>34428687.579999998</v>
      </c>
      <c r="R218" s="62" t="s">
        <v>268</v>
      </c>
      <c r="S218" s="58" t="s">
        <v>334</v>
      </c>
      <c r="T218" s="58" t="s">
        <v>246</v>
      </c>
      <c r="U218" s="58" t="s">
        <v>87</v>
      </c>
      <c r="V218" s="58" t="s">
        <v>284</v>
      </c>
      <c r="X218" s="140"/>
    </row>
    <row r="219" spans="1:24" s="139" customFormat="1" ht="15.75" customHeight="1" x14ac:dyDescent="0.2">
      <c r="A219" s="58" t="s">
        <v>1756</v>
      </c>
      <c r="B219" s="58" t="s">
        <v>141</v>
      </c>
      <c r="C219" s="61" t="s">
        <v>262</v>
      </c>
      <c r="D219" s="59" t="s">
        <v>1490</v>
      </c>
      <c r="E219" s="59" t="s">
        <v>1491</v>
      </c>
      <c r="F219" s="60" t="s">
        <v>1492</v>
      </c>
      <c r="G219" s="60" t="s">
        <v>737</v>
      </c>
      <c r="H219" s="61" t="s">
        <v>92</v>
      </c>
      <c r="I219" s="62">
        <v>27000000</v>
      </c>
      <c r="J219" s="62">
        <v>28080000.044927999</v>
      </c>
      <c r="K219" s="62">
        <v>32100300.170000002</v>
      </c>
      <c r="L219" s="62">
        <v>187704.473</v>
      </c>
      <c r="M219" s="62">
        <v>27907611.620999999</v>
      </c>
      <c r="N219" s="62">
        <v>5059005444.96</v>
      </c>
      <c r="O219" s="62">
        <v>33505253.831</v>
      </c>
      <c r="P219" s="62">
        <v>5694547706.9049997</v>
      </c>
      <c r="Q219" s="62">
        <v>26834241.899999999</v>
      </c>
      <c r="R219" s="62" t="s">
        <v>268</v>
      </c>
      <c r="S219" s="58" t="s">
        <v>334</v>
      </c>
      <c r="T219" s="58" t="s">
        <v>246</v>
      </c>
      <c r="U219" s="58" t="s">
        <v>40</v>
      </c>
      <c r="V219" s="58" t="s">
        <v>284</v>
      </c>
      <c r="X219" s="140"/>
    </row>
    <row r="220" spans="1:24" s="139" customFormat="1" ht="15.75" customHeight="1" x14ac:dyDescent="0.2">
      <c r="A220" s="58" t="s">
        <v>1756</v>
      </c>
      <c r="B220" s="58" t="s">
        <v>141</v>
      </c>
      <c r="C220" s="61" t="s">
        <v>262</v>
      </c>
      <c r="D220" s="59" t="s">
        <v>146</v>
      </c>
      <c r="E220" s="59" t="s">
        <v>147</v>
      </c>
      <c r="F220" s="60" t="s">
        <v>541</v>
      </c>
      <c r="G220" s="60" t="s">
        <v>737</v>
      </c>
      <c r="H220" s="61" t="s">
        <v>92</v>
      </c>
      <c r="I220" s="62">
        <v>97080115.359999999</v>
      </c>
      <c r="J220" s="62">
        <v>100963320.13594131</v>
      </c>
      <c r="K220" s="62">
        <v>101112404.896</v>
      </c>
      <c r="L220" s="62">
        <v>335585.76199999999</v>
      </c>
      <c r="M220" s="62">
        <v>88151857.284999996</v>
      </c>
      <c r="N220" s="62">
        <v>15935309147.07</v>
      </c>
      <c r="O220" s="62">
        <v>56067580.990999997</v>
      </c>
      <c r="P220" s="62">
        <v>17987385075.634998</v>
      </c>
      <c r="Q220" s="62">
        <v>84761401.099999994</v>
      </c>
      <c r="R220" s="62" t="s">
        <v>268</v>
      </c>
      <c r="S220" s="58" t="s">
        <v>334</v>
      </c>
      <c r="T220" s="58" t="s">
        <v>246</v>
      </c>
      <c r="U220" s="58" t="s">
        <v>109</v>
      </c>
      <c r="V220" s="58" t="s">
        <v>284</v>
      </c>
      <c r="X220" s="140"/>
    </row>
    <row r="221" spans="1:24" s="139" customFormat="1" ht="15.75" customHeight="1" x14ac:dyDescent="0.2">
      <c r="A221" s="58" t="s">
        <v>1756</v>
      </c>
      <c r="B221" s="58" t="s">
        <v>141</v>
      </c>
      <c r="C221" s="61" t="s">
        <v>262</v>
      </c>
      <c r="D221" s="59" t="s">
        <v>149</v>
      </c>
      <c r="E221" s="59" t="s">
        <v>150</v>
      </c>
      <c r="F221" s="60" t="s">
        <v>542</v>
      </c>
      <c r="G221" s="60" t="s">
        <v>1438</v>
      </c>
      <c r="H221" s="61" t="s">
        <v>92</v>
      </c>
      <c r="I221" s="62">
        <v>11291104.59</v>
      </c>
      <c r="J221" s="62">
        <v>11742748.792388398</v>
      </c>
      <c r="K221" s="62">
        <v>2128257.784</v>
      </c>
      <c r="L221" s="62" t="s">
        <v>85</v>
      </c>
      <c r="M221" s="62">
        <v>1861710.898</v>
      </c>
      <c r="N221" s="62">
        <v>335413303.26800001</v>
      </c>
      <c r="O221" s="62" t="s">
        <v>85</v>
      </c>
      <c r="P221" s="62">
        <v>379882079.13499999</v>
      </c>
      <c r="Q221" s="62">
        <v>1790106.63</v>
      </c>
      <c r="R221" s="62" t="s">
        <v>268</v>
      </c>
      <c r="S221" s="58" t="s">
        <v>334</v>
      </c>
      <c r="T221" s="58" t="s">
        <v>246</v>
      </c>
      <c r="U221" s="58" t="s">
        <v>105</v>
      </c>
      <c r="V221" s="58" t="s">
        <v>284</v>
      </c>
      <c r="X221" s="140"/>
    </row>
    <row r="222" spans="1:24" s="139" customFormat="1" ht="15.75" customHeight="1" x14ac:dyDescent="0.2">
      <c r="A222" s="58" t="s">
        <v>1756</v>
      </c>
      <c r="B222" s="58" t="s">
        <v>141</v>
      </c>
      <c r="C222" s="61" t="s">
        <v>262</v>
      </c>
      <c r="D222" s="59" t="s">
        <v>448</v>
      </c>
      <c r="E222" s="59" t="s">
        <v>449</v>
      </c>
      <c r="F222" s="60" t="s">
        <v>543</v>
      </c>
      <c r="G222" s="60" t="s">
        <v>1331</v>
      </c>
      <c r="H222" s="61" t="s">
        <v>92</v>
      </c>
      <c r="I222" s="62">
        <v>20000000</v>
      </c>
      <c r="J222" s="62">
        <v>20800000.03328</v>
      </c>
      <c r="K222" s="62">
        <v>23373353.241</v>
      </c>
      <c r="L222" s="62" t="s">
        <v>85</v>
      </c>
      <c r="M222" s="62">
        <v>20446031.862</v>
      </c>
      <c r="N222" s="62">
        <v>3683639115.1630001</v>
      </c>
      <c r="O222" s="62" t="s">
        <v>85</v>
      </c>
      <c r="P222" s="62">
        <v>4172012476.0040002</v>
      </c>
      <c r="Q222" s="62">
        <v>19659645.989999998</v>
      </c>
      <c r="R222" s="62" t="s">
        <v>268</v>
      </c>
      <c r="S222" s="58" t="s">
        <v>334</v>
      </c>
      <c r="T222" s="58" t="s">
        <v>246</v>
      </c>
      <c r="U222" s="58" t="s">
        <v>109</v>
      </c>
      <c r="V222" s="58" t="s">
        <v>284</v>
      </c>
      <c r="X222" s="140"/>
    </row>
    <row r="223" spans="1:24" s="139" customFormat="1" ht="15.75" customHeight="1" x14ac:dyDescent="0.2">
      <c r="A223" s="58" t="s">
        <v>1756</v>
      </c>
      <c r="B223" s="58" t="s">
        <v>151</v>
      </c>
      <c r="C223" s="61" t="s">
        <v>263</v>
      </c>
      <c r="D223" s="59" t="s">
        <v>1646</v>
      </c>
      <c r="E223" s="59" t="s">
        <v>1647</v>
      </c>
      <c r="F223" s="60" t="s">
        <v>950</v>
      </c>
      <c r="G223" s="60" t="s">
        <v>1640</v>
      </c>
      <c r="H223" s="61" t="s">
        <v>89</v>
      </c>
      <c r="I223" s="62">
        <v>966879.76</v>
      </c>
      <c r="J223" s="62">
        <v>966879.76</v>
      </c>
      <c r="K223" s="62" t="s">
        <v>85</v>
      </c>
      <c r="L223" s="62">
        <v>-285499.95</v>
      </c>
      <c r="M223" s="62">
        <v>285499.95</v>
      </c>
      <c r="N223" s="62" t="s">
        <v>85</v>
      </c>
      <c r="O223" s="62">
        <v>-46929055.748999998</v>
      </c>
      <c r="P223" s="62">
        <v>58256260.251999997</v>
      </c>
      <c r="Q223" s="62">
        <v>285499.95</v>
      </c>
      <c r="R223" s="62" t="s">
        <v>268</v>
      </c>
      <c r="S223" s="58" t="s">
        <v>334</v>
      </c>
      <c r="T223" s="58" t="s">
        <v>94</v>
      </c>
      <c r="U223" s="58" t="s">
        <v>50</v>
      </c>
      <c r="V223" s="58" t="s">
        <v>279</v>
      </c>
      <c r="X223" s="140"/>
    </row>
    <row r="224" spans="1:24" s="139" customFormat="1" ht="15.75" customHeight="1" x14ac:dyDescent="0.2">
      <c r="A224" s="58" t="s">
        <v>1756</v>
      </c>
      <c r="B224" s="58" t="s">
        <v>151</v>
      </c>
      <c r="C224" s="61" t="s">
        <v>263</v>
      </c>
      <c r="D224" s="59" t="s">
        <v>1136</v>
      </c>
      <c r="E224" s="59" t="s">
        <v>1137</v>
      </c>
      <c r="F224" s="60" t="s">
        <v>1138</v>
      </c>
      <c r="G224" s="60" t="s">
        <v>1640</v>
      </c>
      <c r="H224" s="61" t="s">
        <v>89</v>
      </c>
      <c r="I224" s="62">
        <v>3653385.86</v>
      </c>
      <c r="J224" s="62">
        <v>3653385.86</v>
      </c>
      <c r="K224" s="62">
        <v>-595782.15</v>
      </c>
      <c r="L224" s="62">
        <v>-595782.15</v>
      </c>
      <c r="M224" s="62" t="s">
        <v>85</v>
      </c>
      <c r="N224" s="62">
        <v>-93895232.284999996</v>
      </c>
      <c r="O224" s="62">
        <v>-97931693.967999995</v>
      </c>
      <c r="P224" s="62" t="s">
        <v>85</v>
      </c>
      <c r="Q224" s="62" t="s">
        <v>85</v>
      </c>
      <c r="R224" s="62" t="s">
        <v>268</v>
      </c>
      <c r="S224" s="58" t="s">
        <v>334</v>
      </c>
      <c r="T224" s="58" t="s">
        <v>143</v>
      </c>
      <c r="U224" s="58" t="s">
        <v>358</v>
      </c>
      <c r="V224" s="58" t="s">
        <v>279</v>
      </c>
      <c r="X224" s="140"/>
    </row>
    <row r="225" spans="1:24" s="139" customFormat="1" ht="15.75" customHeight="1" x14ac:dyDescent="0.2">
      <c r="A225" s="58" t="s">
        <v>1756</v>
      </c>
      <c r="B225" s="58" t="s">
        <v>151</v>
      </c>
      <c r="C225" s="61" t="s">
        <v>263</v>
      </c>
      <c r="D225" s="59" t="s">
        <v>1250</v>
      </c>
      <c r="E225" s="59" t="s">
        <v>1251</v>
      </c>
      <c r="F225" s="60" t="s">
        <v>1252</v>
      </c>
      <c r="G225" s="60" t="s">
        <v>1307</v>
      </c>
      <c r="H225" s="61" t="s">
        <v>89</v>
      </c>
      <c r="I225" s="62">
        <v>2000000</v>
      </c>
      <c r="J225" s="62">
        <v>2000000</v>
      </c>
      <c r="K225" s="62">
        <v>91797.03</v>
      </c>
      <c r="L225" s="62">
        <v>91797.03</v>
      </c>
      <c r="M225" s="62" t="s">
        <v>85</v>
      </c>
      <c r="N225" s="62">
        <v>14467206.604</v>
      </c>
      <c r="O225" s="62">
        <v>16452268</v>
      </c>
      <c r="P225" s="62" t="s">
        <v>85</v>
      </c>
      <c r="Q225" s="62" t="s">
        <v>85</v>
      </c>
      <c r="R225" s="62" t="s">
        <v>268</v>
      </c>
      <c r="S225" s="58" t="s">
        <v>334</v>
      </c>
      <c r="T225" s="58" t="s">
        <v>1466</v>
      </c>
      <c r="U225" s="58" t="s">
        <v>358</v>
      </c>
      <c r="V225" s="58" t="s">
        <v>279</v>
      </c>
      <c r="X225" s="140"/>
    </row>
    <row r="226" spans="1:24" s="139" customFormat="1" ht="15.75" customHeight="1" x14ac:dyDescent="0.2">
      <c r="A226" s="58" t="s">
        <v>1756</v>
      </c>
      <c r="B226" s="58" t="s">
        <v>151</v>
      </c>
      <c r="C226" s="61" t="s">
        <v>263</v>
      </c>
      <c r="D226" s="59" t="s">
        <v>1317</v>
      </c>
      <c r="E226" s="59" t="s">
        <v>1318</v>
      </c>
      <c r="F226" s="60" t="s">
        <v>1319</v>
      </c>
      <c r="G226" s="60" t="s">
        <v>1307</v>
      </c>
      <c r="H226" s="61" t="s">
        <v>89</v>
      </c>
      <c r="I226" s="62">
        <v>2990000</v>
      </c>
      <c r="J226" s="62">
        <v>2990000</v>
      </c>
      <c r="K226" s="62">
        <v>1746060</v>
      </c>
      <c r="L226" s="62">
        <v>1746060</v>
      </c>
      <c r="M226" s="62" t="s">
        <v>85</v>
      </c>
      <c r="N226" s="62">
        <v>275178954.72899997</v>
      </c>
      <c r="O226" s="62">
        <v>313378771.23900002</v>
      </c>
      <c r="P226" s="62" t="s">
        <v>85</v>
      </c>
      <c r="Q226" s="62" t="s">
        <v>85</v>
      </c>
      <c r="R226" s="62" t="s">
        <v>268</v>
      </c>
      <c r="S226" s="58" t="s">
        <v>334</v>
      </c>
      <c r="T226" s="58" t="s">
        <v>1466</v>
      </c>
      <c r="U226" s="58" t="s">
        <v>358</v>
      </c>
      <c r="V226" s="58" t="s">
        <v>279</v>
      </c>
      <c r="X226" s="140"/>
    </row>
    <row r="227" spans="1:24" s="139" customFormat="1" ht="15.75" customHeight="1" x14ac:dyDescent="0.2">
      <c r="A227" s="58" t="s">
        <v>1756</v>
      </c>
      <c r="B227" s="58" t="s">
        <v>151</v>
      </c>
      <c r="C227" s="61" t="s">
        <v>263</v>
      </c>
      <c r="D227" s="59" t="s">
        <v>1648</v>
      </c>
      <c r="E227" s="59" t="s">
        <v>1649</v>
      </c>
      <c r="F227" s="60" t="s">
        <v>1496</v>
      </c>
      <c r="G227" s="60" t="s">
        <v>670</v>
      </c>
      <c r="H227" s="61" t="s">
        <v>89</v>
      </c>
      <c r="I227" s="62">
        <v>8000000</v>
      </c>
      <c r="J227" s="62">
        <v>8000000</v>
      </c>
      <c r="K227" s="62">
        <v>8000000</v>
      </c>
      <c r="L227" s="62">
        <v>4700000</v>
      </c>
      <c r="M227" s="62">
        <v>3300000</v>
      </c>
      <c r="N227" s="62">
        <v>1260799536</v>
      </c>
      <c r="O227" s="62">
        <v>827747824.10800004</v>
      </c>
      <c r="P227" s="62">
        <v>673364947.46399999</v>
      </c>
      <c r="Q227" s="62">
        <v>3300000</v>
      </c>
      <c r="R227" s="62" t="s">
        <v>268</v>
      </c>
      <c r="S227" s="58" t="s">
        <v>334</v>
      </c>
      <c r="T227" s="58" t="s">
        <v>97</v>
      </c>
      <c r="U227" s="58" t="s">
        <v>358</v>
      </c>
      <c r="V227" s="58" t="s">
        <v>279</v>
      </c>
      <c r="X227" s="140"/>
    </row>
    <row r="228" spans="1:24" s="139" customFormat="1" ht="15.75" customHeight="1" x14ac:dyDescent="0.2">
      <c r="A228" s="58" t="s">
        <v>1756</v>
      </c>
      <c r="B228" s="58" t="s">
        <v>151</v>
      </c>
      <c r="C228" s="61" t="s">
        <v>263</v>
      </c>
      <c r="D228" s="59" t="s">
        <v>1494</v>
      </c>
      <c r="E228" s="59" t="s">
        <v>1495</v>
      </c>
      <c r="F228" s="60" t="s">
        <v>1496</v>
      </c>
      <c r="G228" s="60" t="s">
        <v>670</v>
      </c>
      <c r="H228" s="61" t="s">
        <v>89</v>
      </c>
      <c r="I228" s="62">
        <v>8000000</v>
      </c>
      <c r="J228" s="62">
        <v>8000000</v>
      </c>
      <c r="K228" s="62">
        <v>8000000</v>
      </c>
      <c r="L228" s="62" t="s">
        <v>85</v>
      </c>
      <c r="M228" s="62">
        <v>8000000</v>
      </c>
      <c r="N228" s="62">
        <v>1260799536</v>
      </c>
      <c r="O228" s="62" t="s">
        <v>85</v>
      </c>
      <c r="P228" s="62">
        <v>1632399872.6400001</v>
      </c>
      <c r="Q228" s="62">
        <v>8000000</v>
      </c>
      <c r="R228" s="62" t="s">
        <v>268</v>
      </c>
      <c r="S228" s="58" t="s">
        <v>334</v>
      </c>
      <c r="T228" s="58" t="s">
        <v>97</v>
      </c>
      <c r="U228" s="58" t="s">
        <v>358</v>
      </c>
      <c r="V228" s="58" t="s">
        <v>279</v>
      </c>
      <c r="X228" s="140"/>
    </row>
    <row r="229" spans="1:24" s="139" customFormat="1" ht="15.75" customHeight="1" x14ac:dyDescent="0.2">
      <c r="A229" s="58" t="s">
        <v>1756</v>
      </c>
      <c r="B229" s="58" t="s">
        <v>151</v>
      </c>
      <c r="C229" s="61" t="s">
        <v>263</v>
      </c>
      <c r="D229" s="59" t="s">
        <v>1632</v>
      </c>
      <c r="E229" s="59" t="s">
        <v>1633</v>
      </c>
      <c r="F229" s="60" t="s">
        <v>1650</v>
      </c>
      <c r="G229" s="60" t="s">
        <v>1651</v>
      </c>
      <c r="H229" s="61" t="s">
        <v>89</v>
      </c>
      <c r="I229" s="62">
        <v>29987500</v>
      </c>
      <c r="J229" s="62">
        <v>29987500</v>
      </c>
      <c r="K229" s="62" t="s">
        <v>85</v>
      </c>
      <c r="L229" s="62">
        <v>450940</v>
      </c>
      <c r="M229" s="62">
        <v>29536560</v>
      </c>
      <c r="N229" s="62" t="s">
        <v>85</v>
      </c>
      <c r="O229" s="62">
        <v>81802230</v>
      </c>
      <c r="P229" s="62">
        <v>6026934597.7779999</v>
      </c>
      <c r="Q229" s="62">
        <v>29536560</v>
      </c>
      <c r="R229" s="62" t="s">
        <v>268</v>
      </c>
      <c r="S229" s="58" t="s">
        <v>334</v>
      </c>
      <c r="T229" s="58" t="s">
        <v>96</v>
      </c>
      <c r="U229" s="58" t="s">
        <v>120</v>
      </c>
      <c r="V229" s="58" t="s">
        <v>279</v>
      </c>
      <c r="X229" s="140"/>
    </row>
    <row r="230" spans="1:24" s="139" customFormat="1" ht="15.75" customHeight="1" x14ac:dyDescent="0.2">
      <c r="A230" s="58" t="s">
        <v>1756</v>
      </c>
      <c r="B230" s="58" t="s">
        <v>151</v>
      </c>
      <c r="C230" s="61" t="s">
        <v>263</v>
      </c>
      <c r="D230" s="59" t="s">
        <v>1497</v>
      </c>
      <c r="E230" s="59" t="s">
        <v>1498</v>
      </c>
      <c r="F230" s="60" t="s">
        <v>1446</v>
      </c>
      <c r="G230" s="60" t="s">
        <v>1327</v>
      </c>
      <c r="H230" s="61" t="s">
        <v>89</v>
      </c>
      <c r="I230" s="62">
        <v>2000000</v>
      </c>
      <c r="J230" s="62">
        <v>2000000</v>
      </c>
      <c r="K230" s="62">
        <v>193292</v>
      </c>
      <c r="L230" s="62">
        <v>193292</v>
      </c>
      <c r="M230" s="62" t="s">
        <v>85</v>
      </c>
      <c r="N230" s="62">
        <v>30462807.989</v>
      </c>
      <c r="O230" s="62">
        <v>34386531</v>
      </c>
      <c r="P230" s="62" t="s">
        <v>85</v>
      </c>
      <c r="Q230" s="62" t="s">
        <v>85</v>
      </c>
      <c r="R230" s="62" t="s">
        <v>268</v>
      </c>
      <c r="S230" s="58" t="s">
        <v>334</v>
      </c>
      <c r="T230" s="58" t="s">
        <v>97</v>
      </c>
      <c r="U230" s="58" t="s">
        <v>50</v>
      </c>
      <c r="V230" s="58" t="s">
        <v>279</v>
      </c>
      <c r="X230" s="140"/>
    </row>
    <row r="231" spans="1:24" s="139" customFormat="1" ht="15.75" customHeight="1" x14ac:dyDescent="0.2">
      <c r="A231" s="58" t="s">
        <v>1756</v>
      </c>
      <c r="B231" s="58" t="s">
        <v>151</v>
      </c>
      <c r="C231" s="61" t="s">
        <v>263</v>
      </c>
      <c r="D231" s="59" t="s">
        <v>1499</v>
      </c>
      <c r="E231" s="59" t="s">
        <v>1500</v>
      </c>
      <c r="F231" s="60" t="s">
        <v>1446</v>
      </c>
      <c r="G231" s="60" t="s">
        <v>995</v>
      </c>
      <c r="H231" s="61" t="s">
        <v>89</v>
      </c>
      <c r="I231" s="62">
        <v>9400000</v>
      </c>
      <c r="J231" s="62">
        <v>9400000</v>
      </c>
      <c r="K231" s="62">
        <v>9400000</v>
      </c>
      <c r="L231" s="62">
        <v>6813671</v>
      </c>
      <c r="M231" s="62">
        <v>2586329</v>
      </c>
      <c r="N231" s="62">
        <v>1481439454.8</v>
      </c>
      <c r="O231" s="62">
        <v>1192749272</v>
      </c>
      <c r="P231" s="62">
        <v>527740391.27600002</v>
      </c>
      <c r="Q231" s="62">
        <v>2586329</v>
      </c>
      <c r="R231" s="62" t="s">
        <v>268</v>
      </c>
      <c r="S231" s="58" t="s">
        <v>334</v>
      </c>
      <c r="T231" s="58" t="s">
        <v>97</v>
      </c>
      <c r="U231" s="58" t="s">
        <v>50</v>
      </c>
      <c r="V231" s="58" t="s">
        <v>279</v>
      </c>
      <c r="X231" s="140"/>
    </row>
    <row r="232" spans="1:24" s="139" customFormat="1" ht="15.75" customHeight="1" x14ac:dyDescent="0.2">
      <c r="A232" s="58" t="s">
        <v>1756</v>
      </c>
      <c r="B232" s="58" t="s">
        <v>151</v>
      </c>
      <c r="C232" s="61" t="s">
        <v>263</v>
      </c>
      <c r="D232" s="59" t="s">
        <v>1501</v>
      </c>
      <c r="E232" s="59" t="s">
        <v>1502</v>
      </c>
      <c r="F232" s="60" t="s">
        <v>1446</v>
      </c>
      <c r="G232" s="60" t="s">
        <v>1327</v>
      </c>
      <c r="H232" s="61" t="s">
        <v>89</v>
      </c>
      <c r="I232" s="62">
        <v>3600000</v>
      </c>
      <c r="J232" s="62">
        <v>3600000</v>
      </c>
      <c r="K232" s="62">
        <v>3600000</v>
      </c>
      <c r="L232" s="62">
        <v>1010115</v>
      </c>
      <c r="M232" s="62">
        <v>2589885</v>
      </c>
      <c r="N232" s="62">
        <v>567359791.20000005</v>
      </c>
      <c r="O232" s="62">
        <v>170680647</v>
      </c>
      <c r="P232" s="62">
        <v>528465993.01899999</v>
      </c>
      <c r="Q232" s="62">
        <v>2589885</v>
      </c>
      <c r="R232" s="62" t="s">
        <v>268</v>
      </c>
      <c r="S232" s="58" t="s">
        <v>334</v>
      </c>
      <c r="T232" s="58" t="s">
        <v>97</v>
      </c>
      <c r="U232" s="58" t="s">
        <v>50</v>
      </c>
      <c r="V232" s="58" t="s">
        <v>279</v>
      </c>
      <c r="X232" s="140"/>
    </row>
    <row r="233" spans="1:24" s="139" customFormat="1" ht="15.75" customHeight="1" x14ac:dyDescent="0.2">
      <c r="A233" s="58" t="s">
        <v>1756</v>
      </c>
      <c r="B233" s="58" t="s">
        <v>151</v>
      </c>
      <c r="C233" s="61" t="s">
        <v>263</v>
      </c>
      <c r="D233" s="59" t="s">
        <v>45</v>
      </c>
      <c r="E233" s="59" t="s">
        <v>46</v>
      </c>
      <c r="F233" s="60" t="s">
        <v>582</v>
      </c>
      <c r="G233" s="60" t="s">
        <v>822</v>
      </c>
      <c r="H233" s="61" t="s">
        <v>89</v>
      </c>
      <c r="I233" s="62">
        <v>368604.61</v>
      </c>
      <c r="J233" s="62">
        <v>368604.61</v>
      </c>
      <c r="K233" s="62">
        <v>-43</v>
      </c>
      <c r="L233" s="62" t="s">
        <v>85</v>
      </c>
      <c r="M233" s="62">
        <v>-43</v>
      </c>
      <c r="N233" s="62">
        <v>-6776.7979999999998</v>
      </c>
      <c r="O233" s="62" t="s">
        <v>85</v>
      </c>
      <c r="P233" s="62">
        <v>-8774.1489999999994</v>
      </c>
      <c r="Q233" s="62">
        <v>-43</v>
      </c>
      <c r="R233" s="62" t="s">
        <v>268</v>
      </c>
      <c r="S233" s="58" t="s">
        <v>334</v>
      </c>
      <c r="T233" s="58" t="s">
        <v>97</v>
      </c>
      <c r="U233" s="58" t="s">
        <v>47</v>
      </c>
      <c r="V233" s="58" t="s">
        <v>279</v>
      </c>
      <c r="X233" s="140"/>
    </row>
    <row r="234" spans="1:24" s="139" customFormat="1" ht="15.75" customHeight="1" x14ac:dyDescent="0.2">
      <c r="A234" s="58" t="s">
        <v>1756</v>
      </c>
      <c r="B234" s="58" t="s">
        <v>151</v>
      </c>
      <c r="C234" s="61" t="s">
        <v>263</v>
      </c>
      <c r="D234" s="59" t="s">
        <v>823</v>
      </c>
      <c r="E234" s="59" t="s">
        <v>824</v>
      </c>
      <c r="F234" s="60" t="s">
        <v>825</v>
      </c>
      <c r="G234" s="60" t="s">
        <v>1757</v>
      </c>
      <c r="H234" s="61" t="s">
        <v>89</v>
      </c>
      <c r="I234" s="62">
        <v>7814000</v>
      </c>
      <c r="J234" s="62">
        <v>7814000</v>
      </c>
      <c r="K234" s="62">
        <v>3013141.65</v>
      </c>
      <c r="L234" s="62">
        <v>63504.75</v>
      </c>
      <c r="M234" s="62">
        <v>2949636.9</v>
      </c>
      <c r="N234" s="62">
        <v>474870949.278</v>
      </c>
      <c r="O234" s="62">
        <v>10940604.392999999</v>
      </c>
      <c r="P234" s="62">
        <v>601873362.48699999</v>
      </c>
      <c r="Q234" s="62">
        <v>2949636.9</v>
      </c>
      <c r="R234" s="62" t="s">
        <v>268</v>
      </c>
      <c r="S234" s="58" t="s">
        <v>334</v>
      </c>
      <c r="T234" s="58" t="s">
        <v>129</v>
      </c>
      <c r="U234" s="58" t="s">
        <v>129</v>
      </c>
      <c r="V234" s="58" t="s">
        <v>279</v>
      </c>
      <c r="X234" s="140"/>
    </row>
    <row r="235" spans="1:24" s="139" customFormat="1" ht="15.75" customHeight="1" x14ac:dyDescent="0.2">
      <c r="A235" s="58" t="s">
        <v>1756</v>
      </c>
      <c r="B235" s="58" t="s">
        <v>151</v>
      </c>
      <c r="C235" s="61" t="s">
        <v>263</v>
      </c>
      <c r="D235" s="59" t="s">
        <v>952</v>
      </c>
      <c r="E235" s="59" t="s">
        <v>953</v>
      </c>
      <c r="F235" s="60" t="s">
        <v>893</v>
      </c>
      <c r="G235" s="60" t="s">
        <v>737</v>
      </c>
      <c r="H235" s="61" t="s">
        <v>89</v>
      </c>
      <c r="I235" s="62">
        <v>79600000</v>
      </c>
      <c r="J235" s="62">
        <v>79600000</v>
      </c>
      <c r="K235" s="62">
        <v>27910000</v>
      </c>
      <c r="L235" s="62">
        <v>13814920</v>
      </c>
      <c r="M235" s="62">
        <v>14095080</v>
      </c>
      <c r="N235" s="62">
        <v>4398614381.2200003</v>
      </c>
      <c r="O235" s="62">
        <v>2319056411</v>
      </c>
      <c r="P235" s="62">
        <v>2876100849.6059999</v>
      </c>
      <c r="Q235" s="62">
        <v>14095080</v>
      </c>
      <c r="R235" s="62" t="s">
        <v>268</v>
      </c>
      <c r="S235" s="58" t="s">
        <v>334</v>
      </c>
      <c r="T235" s="58" t="s">
        <v>143</v>
      </c>
      <c r="U235" s="58" t="s">
        <v>635</v>
      </c>
      <c r="V235" s="58" t="s">
        <v>279</v>
      </c>
      <c r="X235" s="140"/>
    </row>
    <row r="236" spans="1:24" s="139" customFormat="1" ht="15.75" customHeight="1" x14ac:dyDescent="0.2">
      <c r="A236" s="58" t="s">
        <v>1756</v>
      </c>
      <c r="B236" s="58" t="s">
        <v>151</v>
      </c>
      <c r="C236" s="61" t="s">
        <v>263</v>
      </c>
      <c r="D236" s="59" t="s">
        <v>954</v>
      </c>
      <c r="E236" s="59" t="s">
        <v>955</v>
      </c>
      <c r="F236" s="60" t="s">
        <v>936</v>
      </c>
      <c r="G236" s="60" t="s">
        <v>670</v>
      </c>
      <c r="H236" s="61" t="s">
        <v>89</v>
      </c>
      <c r="I236" s="62">
        <v>5000000</v>
      </c>
      <c r="J236" s="62">
        <v>5000000</v>
      </c>
      <c r="K236" s="62">
        <v>1883028.45</v>
      </c>
      <c r="L236" s="62">
        <v>1483598.66</v>
      </c>
      <c r="M236" s="62">
        <v>399429.79</v>
      </c>
      <c r="N236" s="62">
        <v>296765174.50400001</v>
      </c>
      <c r="O236" s="62">
        <v>254129593</v>
      </c>
      <c r="P236" s="62">
        <v>81503642.290999994</v>
      </c>
      <c r="Q236" s="62">
        <v>399429.79</v>
      </c>
      <c r="R236" s="62" t="s">
        <v>268</v>
      </c>
      <c r="S236" s="58" t="s">
        <v>334</v>
      </c>
      <c r="T236" s="58" t="s">
        <v>97</v>
      </c>
      <c r="U236" s="58" t="s">
        <v>50</v>
      </c>
      <c r="V236" s="58" t="s">
        <v>279</v>
      </c>
      <c r="X236" s="140"/>
    </row>
    <row r="237" spans="1:24" s="139" customFormat="1" ht="15.75" customHeight="1" x14ac:dyDescent="0.2">
      <c r="A237" s="58" t="s">
        <v>1756</v>
      </c>
      <c r="B237" s="58" t="s">
        <v>151</v>
      </c>
      <c r="C237" s="61" t="s">
        <v>263</v>
      </c>
      <c r="D237" s="59" t="s">
        <v>956</v>
      </c>
      <c r="E237" s="59" t="s">
        <v>957</v>
      </c>
      <c r="F237" s="60" t="s">
        <v>936</v>
      </c>
      <c r="G237" s="60" t="s">
        <v>670</v>
      </c>
      <c r="H237" s="61" t="s">
        <v>89</v>
      </c>
      <c r="I237" s="62">
        <v>16000000</v>
      </c>
      <c r="J237" s="62">
        <v>16000000</v>
      </c>
      <c r="K237" s="62">
        <v>5632799.0899999999</v>
      </c>
      <c r="L237" s="62">
        <v>4160200.71</v>
      </c>
      <c r="M237" s="62">
        <v>1472598.38</v>
      </c>
      <c r="N237" s="62">
        <v>887728809.88199997</v>
      </c>
      <c r="O237" s="62">
        <v>726392372.62899995</v>
      </c>
      <c r="P237" s="62">
        <v>300483675.995</v>
      </c>
      <c r="Q237" s="62">
        <v>1472598.38</v>
      </c>
      <c r="R237" s="62" t="s">
        <v>268</v>
      </c>
      <c r="S237" s="58" t="s">
        <v>334</v>
      </c>
      <c r="T237" s="58" t="s">
        <v>97</v>
      </c>
      <c r="U237" s="58" t="s">
        <v>230</v>
      </c>
      <c r="V237" s="58" t="s">
        <v>279</v>
      </c>
      <c r="X237" s="140"/>
    </row>
    <row r="238" spans="1:24" s="139" customFormat="1" ht="15.75" customHeight="1" x14ac:dyDescent="0.2">
      <c r="A238" s="58" t="s">
        <v>1756</v>
      </c>
      <c r="B238" s="58" t="s">
        <v>151</v>
      </c>
      <c r="C238" s="61" t="s">
        <v>263</v>
      </c>
      <c r="D238" s="59" t="s">
        <v>1027</v>
      </c>
      <c r="E238" s="59" t="s">
        <v>1028</v>
      </c>
      <c r="F238" s="60" t="s">
        <v>1014</v>
      </c>
      <c r="G238" s="60" t="s">
        <v>384</v>
      </c>
      <c r="H238" s="61" t="s">
        <v>89</v>
      </c>
      <c r="I238" s="62">
        <v>600000</v>
      </c>
      <c r="J238" s="62">
        <v>600000</v>
      </c>
      <c r="K238" s="62">
        <v>600000</v>
      </c>
      <c r="L238" s="62" t="s">
        <v>85</v>
      </c>
      <c r="M238" s="62">
        <v>600000</v>
      </c>
      <c r="N238" s="62">
        <v>94559965.200000003</v>
      </c>
      <c r="O238" s="62" t="s">
        <v>85</v>
      </c>
      <c r="P238" s="62">
        <v>122429990.448</v>
      </c>
      <c r="Q238" s="62">
        <v>600000</v>
      </c>
      <c r="R238" s="62" t="s">
        <v>268</v>
      </c>
      <c r="S238" s="58" t="s">
        <v>334</v>
      </c>
      <c r="T238" s="58" t="s">
        <v>246</v>
      </c>
      <c r="U238" s="58" t="s">
        <v>40</v>
      </c>
      <c r="V238" s="58" t="s">
        <v>279</v>
      </c>
      <c r="X238" s="140"/>
    </row>
    <row r="239" spans="1:24" s="139" customFormat="1" ht="15.75" customHeight="1" x14ac:dyDescent="0.2">
      <c r="A239" s="58" t="s">
        <v>1756</v>
      </c>
      <c r="B239" s="58" t="s">
        <v>151</v>
      </c>
      <c r="C239" s="61" t="s">
        <v>263</v>
      </c>
      <c r="D239" s="59" t="s">
        <v>1139</v>
      </c>
      <c r="E239" s="59" t="s">
        <v>1140</v>
      </c>
      <c r="F239" s="60" t="s">
        <v>1141</v>
      </c>
      <c r="G239" s="60" t="s">
        <v>1640</v>
      </c>
      <c r="H239" s="61" t="s">
        <v>89</v>
      </c>
      <c r="I239" s="62">
        <v>2961895.41</v>
      </c>
      <c r="J239" s="62">
        <v>2961895.41</v>
      </c>
      <c r="K239" s="62">
        <v>-606536.42000000004</v>
      </c>
      <c r="L239" s="62">
        <v>-606536.42000000004</v>
      </c>
      <c r="M239" s="62" t="s">
        <v>85</v>
      </c>
      <c r="N239" s="62">
        <v>-95590104.613000005</v>
      </c>
      <c r="O239" s="62">
        <v>-99699427.155000001</v>
      </c>
      <c r="P239" s="62" t="s">
        <v>85</v>
      </c>
      <c r="Q239" s="62" t="s">
        <v>85</v>
      </c>
      <c r="R239" s="62" t="s">
        <v>268</v>
      </c>
      <c r="S239" s="58" t="s">
        <v>334</v>
      </c>
      <c r="T239" s="58" t="s">
        <v>143</v>
      </c>
      <c r="U239" s="58" t="s">
        <v>120</v>
      </c>
      <c r="V239" s="58" t="s">
        <v>279</v>
      </c>
      <c r="X239" s="140"/>
    </row>
    <row r="240" spans="1:24" s="139" customFormat="1" ht="15.75" customHeight="1" x14ac:dyDescent="0.2">
      <c r="A240" s="58" t="s">
        <v>1756</v>
      </c>
      <c r="B240" s="58" t="s">
        <v>151</v>
      </c>
      <c r="C240" s="61" t="s">
        <v>263</v>
      </c>
      <c r="D240" s="59" t="s">
        <v>1504</v>
      </c>
      <c r="E240" s="59" t="s">
        <v>1505</v>
      </c>
      <c r="F240" s="60" t="s">
        <v>1506</v>
      </c>
      <c r="G240" s="60" t="s">
        <v>777</v>
      </c>
      <c r="H240" s="61" t="s">
        <v>89</v>
      </c>
      <c r="I240" s="62">
        <v>15000000</v>
      </c>
      <c r="J240" s="62">
        <v>15000000</v>
      </c>
      <c r="K240" s="62">
        <v>9649138</v>
      </c>
      <c r="L240" s="62">
        <v>5059596</v>
      </c>
      <c r="M240" s="62">
        <v>4589542</v>
      </c>
      <c r="N240" s="62">
        <v>1520703589.1500001</v>
      </c>
      <c r="O240" s="62">
        <v>1053513127</v>
      </c>
      <c r="P240" s="62">
        <v>936495972.03400004</v>
      </c>
      <c r="Q240" s="62">
        <v>4589542</v>
      </c>
      <c r="R240" s="62" t="s">
        <v>268</v>
      </c>
      <c r="S240" s="58" t="s">
        <v>334</v>
      </c>
      <c r="T240" s="58" t="s">
        <v>1507</v>
      </c>
      <c r="U240" s="58" t="s">
        <v>230</v>
      </c>
      <c r="V240" s="58" t="s">
        <v>279</v>
      </c>
      <c r="X240" s="140"/>
    </row>
    <row r="241" spans="1:24" s="139" customFormat="1" ht="15.75" customHeight="1" x14ac:dyDescent="0.2">
      <c r="A241" s="58" t="s">
        <v>1756</v>
      </c>
      <c r="B241" s="58" t="s">
        <v>151</v>
      </c>
      <c r="C241" s="61" t="s">
        <v>263</v>
      </c>
      <c r="D241" s="59" t="s">
        <v>1736</v>
      </c>
      <c r="E241" s="59" t="s">
        <v>1737</v>
      </c>
      <c r="F241" s="60" t="s">
        <v>1738</v>
      </c>
      <c r="G241" s="60" t="s">
        <v>670</v>
      </c>
      <c r="H241" s="61" t="s">
        <v>89</v>
      </c>
      <c r="I241" s="62">
        <v>8100000</v>
      </c>
      <c r="J241" s="62">
        <v>8100000</v>
      </c>
      <c r="K241" s="62">
        <v>8100000</v>
      </c>
      <c r="L241" s="62">
        <v>1311178.05</v>
      </c>
      <c r="M241" s="62">
        <v>6788821.9500000002</v>
      </c>
      <c r="N241" s="62">
        <v>1276559530.2</v>
      </c>
      <c r="O241" s="62">
        <v>245168336</v>
      </c>
      <c r="P241" s="62">
        <v>1385259010.819</v>
      </c>
      <c r="Q241" s="62">
        <v>6788821.9500000002</v>
      </c>
      <c r="R241" s="62" t="s">
        <v>268</v>
      </c>
      <c r="S241" s="58" t="s">
        <v>334</v>
      </c>
      <c r="T241" s="58" t="s">
        <v>143</v>
      </c>
      <c r="U241" s="58" t="s">
        <v>635</v>
      </c>
      <c r="V241" s="58" t="s">
        <v>279</v>
      </c>
      <c r="X241" s="140"/>
    </row>
    <row r="242" spans="1:24" s="139" customFormat="1" ht="15.75" customHeight="1" x14ac:dyDescent="0.2">
      <c r="A242" s="58" t="s">
        <v>1756</v>
      </c>
      <c r="B242" s="58" t="s">
        <v>151</v>
      </c>
      <c r="C242" s="61" t="s">
        <v>263</v>
      </c>
      <c r="D242" s="59" t="s">
        <v>1508</v>
      </c>
      <c r="E242" s="59" t="s">
        <v>1509</v>
      </c>
      <c r="F242" s="60" t="s">
        <v>1510</v>
      </c>
      <c r="G242" s="60" t="s">
        <v>670</v>
      </c>
      <c r="H242" s="61" t="s">
        <v>89</v>
      </c>
      <c r="I242" s="62">
        <v>19850000</v>
      </c>
      <c r="J242" s="62">
        <v>19850000</v>
      </c>
      <c r="K242" s="62">
        <v>12500391.73</v>
      </c>
      <c r="L242" s="62">
        <v>8734849.7300000004</v>
      </c>
      <c r="M242" s="62">
        <v>3765542</v>
      </c>
      <c r="N242" s="62">
        <v>1970061011.625</v>
      </c>
      <c r="O242" s="62">
        <v>1610908085.5090001</v>
      </c>
      <c r="P242" s="62">
        <v>768358785.153</v>
      </c>
      <c r="Q242" s="62">
        <v>3765542</v>
      </c>
      <c r="R242" s="62" t="s">
        <v>268</v>
      </c>
      <c r="S242" s="58" t="s">
        <v>334</v>
      </c>
      <c r="T242" s="58" t="s">
        <v>96</v>
      </c>
      <c r="U242" s="58" t="s">
        <v>1511</v>
      </c>
      <c r="V242" s="58" t="s">
        <v>279</v>
      </c>
      <c r="X242" s="140"/>
    </row>
    <row r="243" spans="1:24" s="139" customFormat="1" ht="15.75" customHeight="1" x14ac:dyDescent="0.2">
      <c r="A243" s="58" t="s">
        <v>1756</v>
      </c>
      <c r="B243" s="58" t="s">
        <v>151</v>
      </c>
      <c r="C243" s="61" t="s">
        <v>263</v>
      </c>
      <c r="D243" s="59" t="s">
        <v>1779</v>
      </c>
      <c r="E243" s="59" t="s">
        <v>1780</v>
      </c>
      <c r="F243" s="60" t="s">
        <v>1698</v>
      </c>
      <c r="G243" s="60" t="s">
        <v>1651</v>
      </c>
      <c r="H243" s="61" t="s">
        <v>89</v>
      </c>
      <c r="I243" s="62">
        <v>24775000</v>
      </c>
      <c r="J243" s="62">
        <v>24775000</v>
      </c>
      <c r="K243" s="62" t="s">
        <v>85</v>
      </c>
      <c r="L243" s="62">
        <v>75000</v>
      </c>
      <c r="M243" s="62">
        <v>24700000</v>
      </c>
      <c r="N243" s="62" t="s">
        <v>85</v>
      </c>
      <c r="O243" s="62">
        <v>15134880</v>
      </c>
      <c r="P243" s="62">
        <v>5040034606.776</v>
      </c>
      <c r="Q243" s="62">
        <v>24700000</v>
      </c>
      <c r="R243" s="62" t="s">
        <v>268</v>
      </c>
      <c r="S243" s="58" t="s">
        <v>334</v>
      </c>
      <c r="T243" s="58" t="s">
        <v>96</v>
      </c>
      <c r="U243" s="58" t="s">
        <v>120</v>
      </c>
      <c r="V243" s="58" t="s">
        <v>279</v>
      </c>
      <c r="X243" s="140"/>
    </row>
    <row r="244" spans="1:24" s="139" customFormat="1" ht="15.75" customHeight="1" x14ac:dyDescent="0.2">
      <c r="A244" s="58" t="s">
        <v>1756</v>
      </c>
      <c r="B244" s="58" t="s">
        <v>151</v>
      </c>
      <c r="C244" s="61" t="s">
        <v>263</v>
      </c>
      <c r="D244" s="59" t="s">
        <v>958</v>
      </c>
      <c r="E244" s="59" t="s">
        <v>959</v>
      </c>
      <c r="F244" s="60" t="s">
        <v>960</v>
      </c>
      <c r="G244" s="60" t="s">
        <v>670</v>
      </c>
      <c r="H244" s="61" t="s">
        <v>89</v>
      </c>
      <c r="I244" s="62">
        <v>10000000</v>
      </c>
      <c r="J244" s="62">
        <v>10000000</v>
      </c>
      <c r="K244" s="62">
        <v>971.22</v>
      </c>
      <c r="L244" s="62" t="s">
        <v>85</v>
      </c>
      <c r="M244" s="62">
        <v>971.22</v>
      </c>
      <c r="N244" s="62">
        <v>153064.21599999999</v>
      </c>
      <c r="O244" s="62" t="s">
        <v>85</v>
      </c>
      <c r="P244" s="62">
        <v>198177.42600000001</v>
      </c>
      <c r="Q244" s="62">
        <v>971.22</v>
      </c>
      <c r="R244" s="62" t="s">
        <v>268</v>
      </c>
      <c r="S244" s="58" t="s">
        <v>334</v>
      </c>
      <c r="T244" s="58" t="s">
        <v>97</v>
      </c>
      <c r="U244" s="58" t="s">
        <v>358</v>
      </c>
      <c r="V244" s="58" t="s">
        <v>279</v>
      </c>
      <c r="X244" s="140"/>
    </row>
    <row r="245" spans="1:24" s="139" customFormat="1" ht="15.75" customHeight="1" x14ac:dyDescent="0.2">
      <c r="A245" s="58" t="s">
        <v>1756</v>
      </c>
      <c r="B245" s="58" t="s">
        <v>151</v>
      </c>
      <c r="C245" s="61" t="s">
        <v>263</v>
      </c>
      <c r="D245" s="59" t="s">
        <v>1512</v>
      </c>
      <c r="E245" s="59" t="s">
        <v>1513</v>
      </c>
      <c r="F245" s="60" t="s">
        <v>1514</v>
      </c>
      <c r="G245" s="60" t="s">
        <v>670</v>
      </c>
      <c r="H245" s="61" t="s">
        <v>89</v>
      </c>
      <c r="I245" s="62">
        <v>1300000</v>
      </c>
      <c r="J245" s="62">
        <v>1300000</v>
      </c>
      <c r="K245" s="62">
        <v>1300000</v>
      </c>
      <c r="L245" s="62">
        <v>1300000</v>
      </c>
      <c r="M245" s="62" t="s">
        <v>85</v>
      </c>
      <c r="N245" s="62">
        <v>204879924.59999999</v>
      </c>
      <c r="O245" s="62">
        <v>204267440</v>
      </c>
      <c r="P245" s="62" t="s">
        <v>85</v>
      </c>
      <c r="Q245" s="62" t="s">
        <v>85</v>
      </c>
      <c r="R245" s="62" t="s">
        <v>268</v>
      </c>
      <c r="S245" s="58" t="s">
        <v>334</v>
      </c>
      <c r="T245" s="58" t="s">
        <v>97</v>
      </c>
      <c r="U245" s="58" t="s">
        <v>358</v>
      </c>
      <c r="V245" s="58" t="s">
        <v>279</v>
      </c>
      <c r="X245" s="140"/>
    </row>
    <row r="246" spans="1:24" s="139" customFormat="1" ht="15.75" customHeight="1" x14ac:dyDescent="0.2">
      <c r="A246" s="58" t="s">
        <v>1756</v>
      </c>
      <c r="B246" s="58" t="s">
        <v>151</v>
      </c>
      <c r="C246" s="61" t="s">
        <v>263</v>
      </c>
      <c r="D246" s="59" t="s">
        <v>1515</v>
      </c>
      <c r="E246" s="59" t="s">
        <v>1516</v>
      </c>
      <c r="F246" s="60" t="s">
        <v>1514</v>
      </c>
      <c r="G246" s="60" t="s">
        <v>670</v>
      </c>
      <c r="H246" s="61" t="s">
        <v>89</v>
      </c>
      <c r="I246" s="62">
        <v>10700000</v>
      </c>
      <c r="J246" s="62">
        <v>10700000</v>
      </c>
      <c r="K246" s="62">
        <v>9400000</v>
      </c>
      <c r="L246" s="62">
        <v>9400000</v>
      </c>
      <c r="M246" s="62" t="s">
        <v>85</v>
      </c>
      <c r="N246" s="62">
        <v>1481439454.8</v>
      </c>
      <c r="O246" s="62">
        <v>1477010720</v>
      </c>
      <c r="P246" s="62" t="s">
        <v>85</v>
      </c>
      <c r="Q246" s="62" t="s">
        <v>85</v>
      </c>
      <c r="R246" s="62" t="s">
        <v>268</v>
      </c>
      <c r="S246" s="58" t="s">
        <v>334</v>
      </c>
      <c r="T246" s="58" t="s">
        <v>97</v>
      </c>
      <c r="U246" s="58" t="s">
        <v>358</v>
      </c>
      <c r="V246" s="58" t="s">
        <v>279</v>
      </c>
      <c r="X246" s="140"/>
    </row>
    <row r="247" spans="1:24" s="139" customFormat="1" ht="15.75" customHeight="1" x14ac:dyDescent="0.2">
      <c r="A247" s="58" t="s">
        <v>1756</v>
      </c>
      <c r="B247" s="58" t="s">
        <v>151</v>
      </c>
      <c r="C247" s="61" t="s">
        <v>262</v>
      </c>
      <c r="D247" s="59" t="s">
        <v>1335</v>
      </c>
      <c r="E247" s="59" t="s">
        <v>1336</v>
      </c>
      <c r="F247" s="60" t="s">
        <v>1337</v>
      </c>
      <c r="G247" s="60" t="s">
        <v>721</v>
      </c>
      <c r="H247" s="61" t="s">
        <v>89</v>
      </c>
      <c r="I247" s="62">
        <v>115800000</v>
      </c>
      <c r="J247" s="62">
        <v>115800000</v>
      </c>
      <c r="K247" s="62">
        <v>9319627.3499999996</v>
      </c>
      <c r="L247" s="62" t="s">
        <v>85</v>
      </c>
      <c r="M247" s="62">
        <v>9319627.3499999996</v>
      </c>
      <c r="N247" s="62">
        <v>1468772729.822</v>
      </c>
      <c r="O247" s="62" t="s">
        <v>85</v>
      </c>
      <c r="P247" s="62">
        <v>1901669812.3989999</v>
      </c>
      <c r="Q247" s="62">
        <v>9319627.3499999996</v>
      </c>
      <c r="R247" s="62" t="s">
        <v>268</v>
      </c>
      <c r="S247" s="58" t="s">
        <v>334</v>
      </c>
      <c r="T247" s="58" t="s">
        <v>280</v>
      </c>
      <c r="U247" s="58" t="s">
        <v>1338</v>
      </c>
      <c r="V247" s="58" t="s">
        <v>279</v>
      </c>
      <c r="X247" s="140"/>
    </row>
    <row r="248" spans="1:24" s="139" customFormat="1" ht="15.75" customHeight="1" x14ac:dyDescent="0.2">
      <c r="A248" s="58" t="s">
        <v>1756</v>
      </c>
      <c r="B248" s="58" t="s">
        <v>151</v>
      </c>
      <c r="C248" s="61" t="s">
        <v>262</v>
      </c>
      <c r="D248" s="59" t="s">
        <v>826</v>
      </c>
      <c r="E248" s="59" t="s">
        <v>827</v>
      </c>
      <c r="F248" s="60" t="s">
        <v>828</v>
      </c>
      <c r="G248" s="60" t="s">
        <v>737</v>
      </c>
      <c r="H248" s="61" t="s">
        <v>89</v>
      </c>
      <c r="I248" s="62">
        <v>100000000</v>
      </c>
      <c r="J248" s="62">
        <v>100000000</v>
      </c>
      <c r="K248" s="62">
        <v>3090.31</v>
      </c>
      <c r="L248" s="62" t="s">
        <v>85</v>
      </c>
      <c r="M248" s="62">
        <v>3090.31</v>
      </c>
      <c r="N248" s="62">
        <v>487032.67700000003</v>
      </c>
      <c r="O248" s="62" t="s">
        <v>85</v>
      </c>
      <c r="P248" s="62">
        <v>630577.70600000001</v>
      </c>
      <c r="Q248" s="62">
        <v>3090.31</v>
      </c>
      <c r="R248" s="62" t="s">
        <v>268</v>
      </c>
      <c r="S248" s="58" t="s">
        <v>334</v>
      </c>
      <c r="T248" s="58" t="s">
        <v>94</v>
      </c>
      <c r="U248" s="58" t="s">
        <v>111</v>
      </c>
      <c r="V248" s="58" t="s">
        <v>279</v>
      </c>
      <c r="X248" s="140"/>
    </row>
    <row r="249" spans="1:24" s="139" customFormat="1" ht="15.75" customHeight="1" x14ac:dyDescent="0.2">
      <c r="A249" s="58" t="s">
        <v>1756</v>
      </c>
      <c r="B249" s="58" t="s">
        <v>151</v>
      </c>
      <c r="C249" s="61" t="s">
        <v>262</v>
      </c>
      <c r="D249" s="59" t="s">
        <v>891</v>
      </c>
      <c r="E249" s="59" t="s">
        <v>892</v>
      </c>
      <c r="F249" s="60" t="s">
        <v>893</v>
      </c>
      <c r="G249" s="60" t="s">
        <v>670</v>
      </c>
      <c r="H249" s="61" t="s">
        <v>89</v>
      </c>
      <c r="I249" s="62">
        <v>300000000</v>
      </c>
      <c r="J249" s="62">
        <v>300000000</v>
      </c>
      <c r="K249" s="62">
        <v>36041879</v>
      </c>
      <c r="L249" s="62">
        <v>28351879</v>
      </c>
      <c r="M249" s="62">
        <v>7690000</v>
      </c>
      <c r="N249" s="62">
        <v>5680198039.9709997</v>
      </c>
      <c r="O249" s="62">
        <v>5057374075.1219997</v>
      </c>
      <c r="P249" s="62">
        <v>1569144377.575</v>
      </c>
      <c r="Q249" s="62">
        <v>7690000</v>
      </c>
      <c r="R249" s="62" t="s">
        <v>1192</v>
      </c>
      <c r="S249" s="58" t="s">
        <v>102</v>
      </c>
      <c r="T249" s="58" t="s">
        <v>96</v>
      </c>
      <c r="U249" s="58" t="s">
        <v>111</v>
      </c>
      <c r="V249" s="58" t="s">
        <v>279</v>
      </c>
      <c r="X249" s="140"/>
    </row>
    <row r="250" spans="1:24" s="139" customFormat="1" ht="15.75" customHeight="1" x14ac:dyDescent="0.2">
      <c r="A250" s="58" t="s">
        <v>1756</v>
      </c>
      <c r="B250" s="58" t="s">
        <v>151</v>
      </c>
      <c r="C250" s="61" t="s">
        <v>262</v>
      </c>
      <c r="D250" s="59" t="s">
        <v>961</v>
      </c>
      <c r="E250" s="59" t="s">
        <v>962</v>
      </c>
      <c r="F250" s="60" t="s">
        <v>936</v>
      </c>
      <c r="G250" s="60" t="s">
        <v>1757</v>
      </c>
      <c r="H250" s="61" t="s">
        <v>89</v>
      </c>
      <c r="I250" s="62">
        <v>390000000</v>
      </c>
      <c r="J250" s="62">
        <v>390000000</v>
      </c>
      <c r="K250" s="62">
        <v>353400244.95999998</v>
      </c>
      <c r="L250" s="62">
        <v>15227586.470000001</v>
      </c>
      <c r="M250" s="62">
        <v>338172658.49000001</v>
      </c>
      <c r="N250" s="62">
        <v>55695858108.482002</v>
      </c>
      <c r="O250" s="62">
        <v>2675476840.04</v>
      </c>
      <c r="P250" s="62">
        <v>69004125581.175995</v>
      </c>
      <c r="Q250" s="62">
        <v>338172658.49000001</v>
      </c>
      <c r="R250" s="62" t="s">
        <v>268</v>
      </c>
      <c r="S250" s="58" t="s">
        <v>334</v>
      </c>
      <c r="T250" s="58" t="s">
        <v>246</v>
      </c>
      <c r="U250" s="58" t="s">
        <v>87</v>
      </c>
      <c r="V250" s="58" t="s">
        <v>279</v>
      </c>
      <c r="X250" s="140"/>
    </row>
    <row r="251" spans="1:24" s="139" customFormat="1" ht="15.75" customHeight="1" x14ac:dyDescent="0.2">
      <c r="A251" s="58" t="s">
        <v>1756</v>
      </c>
      <c r="B251" s="58" t="s">
        <v>151</v>
      </c>
      <c r="C251" s="61" t="s">
        <v>262</v>
      </c>
      <c r="D251" s="59" t="s">
        <v>1107</v>
      </c>
      <c r="E251" s="59" t="s">
        <v>1108</v>
      </c>
      <c r="F251" s="60" t="s">
        <v>1109</v>
      </c>
      <c r="G251" s="60" t="s">
        <v>737</v>
      </c>
      <c r="H251" s="61" t="s">
        <v>89</v>
      </c>
      <c r="I251" s="62">
        <v>130000000</v>
      </c>
      <c r="J251" s="62">
        <v>130000000</v>
      </c>
      <c r="K251" s="62">
        <v>58168487.32</v>
      </c>
      <c r="L251" s="62">
        <v>28000000</v>
      </c>
      <c r="M251" s="62">
        <v>30168487.32</v>
      </c>
      <c r="N251" s="62">
        <v>9167350227.8600006</v>
      </c>
      <c r="O251" s="62">
        <v>4542215200</v>
      </c>
      <c r="P251" s="62">
        <v>6155879357.3640003</v>
      </c>
      <c r="Q251" s="62">
        <v>30168487.32</v>
      </c>
      <c r="R251" s="62" t="s">
        <v>268</v>
      </c>
      <c r="S251" s="58" t="s">
        <v>334</v>
      </c>
      <c r="T251" s="58" t="s">
        <v>90</v>
      </c>
      <c r="U251" s="58" t="s">
        <v>111</v>
      </c>
      <c r="V251" s="58" t="s">
        <v>279</v>
      </c>
      <c r="X251" s="140"/>
    </row>
    <row r="252" spans="1:24" s="139" customFormat="1" ht="15.75" customHeight="1" x14ac:dyDescent="0.2">
      <c r="A252" s="58" t="s">
        <v>1756</v>
      </c>
      <c r="B252" s="58" t="s">
        <v>151</v>
      </c>
      <c r="C252" s="61" t="s">
        <v>262</v>
      </c>
      <c r="D252" s="59" t="s">
        <v>1143</v>
      </c>
      <c r="E252" s="59" t="s">
        <v>1144</v>
      </c>
      <c r="F252" s="60" t="s">
        <v>1138</v>
      </c>
      <c r="G252" s="60" t="s">
        <v>922</v>
      </c>
      <c r="H252" s="61" t="s">
        <v>89</v>
      </c>
      <c r="I252" s="62">
        <v>300000000</v>
      </c>
      <c r="J252" s="62">
        <v>300000000</v>
      </c>
      <c r="K252" s="62">
        <v>163285000</v>
      </c>
      <c r="L252" s="62">
        <v>21432000</v>
      </c>
      <c r="M252" s="62">
        <v>141853000</v>
      </c>
      <c r="N252" s="62">
        <v>25733706529.470001</v>
      </c>
      <c r="O252" s="62">
        <v>3833001731</v>
      </c>
      <c r="P252" s="62">
        <v>28945102391.700001</v>
      </c>
      <c r="Q252" s="62">
        <v>141853000</v>
      </c>
      <c r="R252" s="62" t="s">
        <v>1192</v>
      </c>
      <c r="S252" s="58" t="s">
        <v>102</v>
      </c>
      <c r="T252" s="58" t="s">
        <v>90</v>
      </c>
      <c r="U252" s="58" t="s">
        <v>111</v>
      </c>
      <c r="V252" s="58" t="s">
        <v>279</v>
      </c>
      <c r="X252" s="140"/>
    </row>
    <row r="253" spans="1:24" s="139" customFormat="1" ht="15.75" customHeight="1" x14ac:dyDescent="0.2">
      <c r="A253" s="58" t="s">
        <v>1756</v>
      </c>
      <c r="B253" s="58" t="s">
        <v>151</v>
      </c>
      <c r="C253" s="61" t="s">
        <v>262</v>
      </c>
      <c r="D253" s="59" t="s">
        <v>1217</v>
      </c>
      <c r="E253" s="59" t="s">
        <v>1339</v>
      </c>
      <c r="F253" s="60" t="s">
        <v>1248</v>
      </c>
      <c r="G253" s="60" t="s">
        <v>1249</v>
      </c>
      <c r="H253" s="61" t="s">
        <v>89</v>
      </c>
      <c r="I253" s="62">
        <v>425000000</v>
      </c>
      <c r="J253" s="62">
        <v>425000000</v>
      </c>
      <c r="K253" s="62">
        <v>419779516.63999999</v>
      </c>
      <c r="L253" s="62">
        <v>30821407.449999999</v>
      </c>
      <c r="M253" s="62">
        <v>388958109.19</v>
      </c>
      <c r="N253" s="62">
        <v>66157227475.251999</v>
      </c>
      <c r="O253" s="62">
        <v>5436257611.3599997</v>
      </c>
      <c r="P253" s="62">
        <v>79366895988.005997</v>
      </c>
      <c r="Q253" s="62">
        <v>388958109.19</v>
      </c>
      <c r="R253" s="62" t="s">
        <v>268</v>
      </c>
      <c r="S253" s="58" t="s">
        <v>334</v>
      </c>
      <c r="T253" s="58" t="s">
        <v>246</v>
      </c>
      <c r="U253" s="58" t="s">
        <v>40</v>
      </c>
      <c r="V253" s="58" t="s">
        <v>279</v>
      </c>
      <c r="X253" s="140"/>
    </row>
    <row r="254" spans="1:24" s="139" customFormat="1" ht="15.75" customHeight="1" x14ac:dyDescent="0.2">
      <c r="A254" s="58" t="s">
        <v>1756</v>
      </c>
      <c r="B254" s="58" t="s">
        <v>151</v>
      </c>
      <c r="C254" s="61" t="s">
        <v>262</v>
      </c>
      <c r="D254" s="59" t="s">
        <v>1340</v>
      </c>
      <c r="E254" s="59" t="s">
        <v>1341</v>
      </c>
      <c r="F254" s="60" t="s">
        <v>1342</v>
      </c>
      <c r="G254" s="60" t="s">
        <v>1322</v>
      </c>
      <c r="H254" s="61" t="s">
        <v>89</v>
      </c>
      <c r="I254" s="62">
        <v>40000000</v>
      </c>
      <c r="J254" s="62">
        <v>40000000</v>
      </c>
      <c r="K254" s="62">
        <v>36915000</v>
      </c>
      <c r="L254" s="62">
        <v>5299320</v>
      </c>
      <c r="M254" s="62">
        <v>31615680</v>
      </c>
      <c r="N254" s="62">
        <v>5817801858.9300003</v>
      </c>
      <c r="O254" s="62">
        <v>952512212</v>
      </c>
      <c r="P254" s="62">
        <v>6451179000.6780005</v>
      </c>
      <c r="Q254" s="62">
        <v>31615680</v>
      </c>
      <c r="R254" s="62" t="s">
        <v>268</v>
      </c>
      <c r="S254" s="58" t="s">
        <v>334</v>
      </c>
      <c r="T254" s="58" t="s">
        <v>95</v>
      </c>
      <c r="U254" s="58" t="s">
        <v>93</v>
      </c>
      <c r="V254" s="58" t="s">
        <v>279</v>
      </c>
      <c r="X254" s="140"/>
    </row>
    <row r="255" spans="1:24" s="139" customFormat="1" ht="15.75" customHeight="1" x14ac:dyDescent="0.2">
      <c r="A255" s="58" t="s">
        <v>1756</v>
      </c>
      <c r="B255" s="58" t="s">
        <v>151</v>
      </c>
      <c r="C255" s="61" t="s">
        <v>262</v>
      </c>
      <c r="D255" s="59" t="s">
        <v>1343</v>
      </c>
      <c r="E255" s="59" t="s">
        <v>1344</v>
      </c>
      <c r="F255" s="60" t="s">
        <v>1342</v>
      </c>
      <c r="G255" s="60" t="s">
        <v>1267</v>
      </c>
      <c r="H255" s="61" t="s">
        <v>89</v>
      </c>
      <c r="I255" s="62">
        <v>382000000</v>
      </c>
      <c r="J255" s="62">
        <v>382000000</v>
      </c>
      <c r="K255" s="62">
        <v>378045000</v>
      </c>
      <c r="L255" s="62">
        <v>195358.46</v>
      </c>
      <c r="M255" s="62">
        <v>377849641.54000002</v>
      </c>
      <c r="N255" s="62">
        <v>59579870073.389999</v>
      </c>
      <c r="O255" s="62">
        <v>36263383.086999997</v>
      </c>
      <c r="P255" s="62">
        <v>77100213340.871002</v>
      </c>
      <c r="Q255" s="62">
        <v>377849641.54000002</v>
      </c>
      <c r="R255" s="62" t="s">
        <v>268</v>
      </c>
      <c r="S255" s="58" t="s">
        <v>334</v>
      </c>
      <c r="T255" s="58" t="s">
        <v>280</v>
      </c>
      <c r="U255" s="58" t="s">
        <v>93</v>
      </c>
      <c r="V255" s="58" t="s">
        <v>279</v>
      </c>
      <c r="X255" s="140"/>
    </row>
    <row r="256" spans="1:24" s="139" customFormat="1" ht="15.75" customHeight="1" x14ac:dyDescent="0.2">
      <c r="A256" s="58" t="s">
        <v>1756</v>
      </c>
      <c r="B256" s="58" t="s">
        <v>151</v>
      </c>
      <c r="C256" s="61" t="s">
        <v>262</v>
      </c>
      <c r="D256" s="59" t="s">
        <v>1345</v>
      </c>
      <c r="E256" s="59" t="s">
        <v>1346</v>
      </c>
      <c r="F256" s="60" t="s">
        <v>1342</v>
      </c>
      <c r="G256" s="60" t="s">
        <v>777</v>
      </c>
      <c r="H256" s="61" t="s">
        <v>89</v>
      </c>
      <c r="I256" s="62">
        <v>230000000</v>
      </c>
      <c r="J256" s="62">
        <v>230000000</v>
      </c>
      <c r="K256" s="62">
        <v>215482007.33000001</v>
      </c>
      <c r="L256" s="62">
        <v>28554806</v>
      </c>
      <c r="M256" s="62">
        <v>186927201.33000001</v>
      </c>
      <c r="N256" s="62">
        <v>33959951857.251999</v>
      </c>
      <c r="O256" s="62">
        <v>4765197470</v>
      </c>
      <c r="P256" s="62">
        <v>38142492455.504997</v>
      </c>
      <c r="Q256" s="62">
        <v>186927201.33000001</v>
      </c>
      <c r="R256" s="62" t="s">
        <v>268</v>
      </c>
      <c r="S256" s="58" t="s">
        <v>334</v>
      </c>
      <c r="T256" s="58" t="s">
        <v>95</v>
      </c>
      <c r="U256" s="58" t="s">
        <v>120</v>
      </c>
      <c r="V256" s="58" t="s">
        <v>279</v>
      </c>
      <c r="X256" s="140"/>
    </row>
    <row r="257" spans="1:24" s="139" customFormat="1" ht="15.75" customHeight="1" x14ac:dyDescent="0.2">
      <c r="A257" s="58" t="s">
        <v>1756</v>
      </c>
      <c r="B257" s="58" t="s">
        <v>151</v>
      </c>
      <c r="C257" s="61" t="s">
        <v>262</v>
      </c>
      <c r="D257" s="59" t="s">
        <v>1517</v>
      </c>
      <c r="E257" s="59" t="s">
        <v>1518</v>
      </c>
      <c r="F257" s="60" t="s">
        <v>1519</v>
      </c>
      <c r="G257" s="60" t="s">
        <v>1520</v>
      </c>
      <c r="H257" s="61" t="s">
        <v>89</v>
      </c>
      <c r="I257" s="62">
        <v>200000000</v>
      </c>
      <c r="J257" s="62">
        <v>200000000</v>
      </c>
      <c r="K257" s="62">
        <v>199374619.34</v>
      </c>
      <c r="L257" s="62">
        <v>506448.09</v>
      </c>
      <c r="M257" s="62">
        <v>198868171.25</v>
      </c>
      <c r="N257" s="62">
        <v>31421428444.256001</v>
      </c>
      <c r="O257" s="62">
        <v>88378560.329999998</v>
      </c>
      <c r="P257" s="62">
        <v>40579047177.581001</v>
      </c>
      <c r="Q257" s="62">
        <v>198868171.25</v>
      </c>
      <c r="R257" s="62" t="s">
        <v>268</v>
      </c>
      <c r="S257" s="58" t="s">
        <v>334</v>
      </c>
      <c r="T257" s="58" t="s">
        <v>246</v>
      </c>
      <c r="U257" s="58" t="s">
        <v>93</v>
      </c>
      <c r="V257" s="58" t="s">
        <v>279</v>
      </c>
      <c r="X257" s="140"/>
    </row>
    <row r="258" spans="1:24" s="139" customFormat="1" ht="15.75" customHeight="1" x14ac:dyDescent="0.2">
      <c r="A258" s="58" t="s">
        <v>1756</v>
      </c>
      <c r="B258" s="58" t="s">
        <v>151</v>
      </c>
      <c r="C258" s="61" t="s">
        <v>262</v>
      </c>
      <c r="D258" s="59" t="s">
        <v>1521</v>
      </c>
      <c r="E258" s="59" t="s">
        <v>1522</v>
      </c>
      <c r="F258" s="60" t="s">
        <v>1523</v>
      </c>
      <c r="G258" s="60" t="s">
        <v>1524</v>
      </c>
      <c r="H258" s="61" t="s">
        <v>89</v>
      </c>
      <c r="I258" s="62">
        <v>304000000</v>
      </c>
      <c r="J258" s="62">
        <v>304000000</v>
      </c>
      <c r="K258" s="62">
        <v>273240000</v>
      </c>
      <c r="L258" s="62">
        <v>53748339</v>
      </c>
      <c r="M258" s="62">
        <v>219491661</v>
      </c>
      <c r="N258" s="62">
        <v>43062608152.080002</v>
      </c>
      <c r="O258" s="62">
        <v>10371520437</v>
      </c>
      <c r="P258" s="62">
        <v>44787269932.742996</v>
      </c>
      <c r="Q258" s="62">
        <v>219491661</v>
      </c>
      <c r="R258" s="62" t="s">
        <v>1192</v>
      </c>
      <c r="S258" s="58" t="s">
        <v>102</v>
      </c>
      <c r="T258" s="58" t="s">
        <v>1420</v>
      </c>
      <c r="U258" s="58" t="s">
        <v>111</v>
      </c>
      <c r="V258" s="58" t="s">
        <v>279</v>
      </c>
      <c r="X258" s="140"/>
    </row>
    <row r="259" spans="1:24" s="139" customFormat="1" ht="15.75" customHeight="1" x14ac:dyDescent="0.2">
      <c r="A259" s="58" t="s">
        <v>1756</v>
      </c>
      <c r="B259" s="58" t="s">
        <v>151</v>
      </c>
      <c r="C259" s="61" t="s">
        <v>262</v>
      </c>
      <c r="D259" s="59" t="s">
        <v>1525</v>
      </c>
      <c r="E259" s="59" t="s">
        <v>1526</v>
      </c>
      <c r="F259" s="60" t="s">
        <v>1514</v>
      </c>
      <c r="G259" s="60" t="s">
        <v>1322</v>
      </c>
      <c r="H259" s="61" t="s">
        <v>89</v>
      </c>
      <c r="I259" s="62">
        <v>100000000</v>
      </c>
      <c r="J259" s="62">
        <v>100000000</v>
      </c>
      <c r="K259" s="62">
        <v>99170000</v>
      </c>
      <c r="L259" s="62">
        <v>822351</v>
      </c>
      <c r="M259" s="62">
        <v>98347649</v>
      </c>
      <c r="N259" s="62">
        <v>15629186248.139999</v>
      </c>
      <c r="O259" s="62">
        <v>143547864</v>
      </c>
      <c r="P259" s="62">
        <v>20067836212.755001</v>
      </c>
      <c r="Q259" s="62">
        <v>98347649</v>
      </c>
      <c r="R259" s="62" t="s">
        <v>268</v>
      </c>
      <c r="S259" s="58" t="s">
        <v>334</v>
      </c>
      <c r="T259" s="58" t="s">
        <v>97</v>
      </c>
      <c r="U259" s="58" t="s">
        <v>120</v>
      </c>
      <c r="V259" s="58" t="s">
        <v>279</v>
      </c>
      <c r="X259" s="140"/>
    </row>
    <row r="260" spans="1:24" s="139" customFormat="1" ht="15.75" customHeight="1" x14ac:dyDescent="0.2">
      <c r="A260" s="58" t="s">
        <v>1756</v>
      </c>
      <c r="B260" s="58" t="s">
        <v>151</v>
      </c>
      <c r="C260" s="61" t="s">
        <v>262</v>
      </c>
      <c r="D260" s="59" t="s">
        <v>1702</v>
      </c>
      <c r="E260" s="59" t="s">
        <v>1703</v>
      </c>
      <c r="F260" s="60" t="s">
        <v>1739</v>
      </c>
      <c r="G260" s="60" t="s">
        <v>1436</v>
      </c>
      <c r="H260" s="61" t="s">
        <v>89</v>
      </c>
      <c r="I260" s="62">
        <v>195000000</v>
      </c>
      <c r="J260" s="62">
        <v>195000000</v>
      </c>
      <c r="K260" s="62" t="s">
        <v>85</v>
      </c>
      <c r="L260" s="62" t="s">
        <v>85</v>
      </c>
      <c r="M260" s="62">
        <v>195000000</v>
      </c>
      <c r="N260" s="62" t="s">
        <v>85</v>
      </c>
      <c r="O260" s="62" t="s">
        <v>85</v>
      </c>
      <c r="P260" s="62">
        <v>39789746895.599998</v>
      </c>
      <c r="Q260" s="62">
        <v>195000000</v>
      </c>
      <c r="R260" s="62" t="s">
        <v>268</v>
      </c>
      <c r="S260" s="58" t="s">
        <v>334</v>
      </c>
      <c r="T260" s="58" t="s">
        <v>246</v>
      </c>
      <c r="U260" s="58" t="s">
        <v>109</v>
      </c>
      <c r="V260" s="58" t="s">
        <v>279</v>
      </c>
      <c r="X260" s="140"/>
    </row>
    <row r="261" spans="1:24" s="139" customFormat="1" ht="15.75" customHeight="1" x14ac:dyDescent="0.2">
      <c r="A261" s="58" t="s">
        <v>1756</v>
      </c>
      <c r="B261" s="58" t="s">
        <v>153</v>
      </c>
      <c r="C261" s="61" t="s">
        <v>263</v>
      </c>
      <c r="D261" s="59" t="s">
        <v>1527</v>
      </c>
      <c r="E261" s="59" t="s">
        <v>1528</v>
      </c>
      <c r="F261" s="60" t="s">
        <v>1506</v>
      </c>
      <c r="G261" s="60" t="s">
        <v>1529</v>
      </c>
      <c r="H261" s="61" t="s">
        <v>86</v>
      </c>
      <c r="I261" s="62">
        <v>15100000</v>
      </c>
      <c r="J261" s="62">
        <v>20049478.128681559</v>
      </c>
      <c r="K261" s="62">
        <v>21538942.000999998</v>
      </c>
      <c r="L261" s="62" t="s">
        <v>85</v>
      </c>
      <c r="M261" s="62">
        <v>20049478.129000001</v>
      </c>
      <c r="N261" s="62">
        <v>3394536010.0370002</v>
      </c>
      <c r="O261" s="62" t="s">
        <v>85</v>
      </c>
      <c r="P261" s="62">
        <v>4091095692.9699998</v>
      </c>
      <c r="Q261" s="62">
        <v>15100000</v>
      </c>
      <c r="R261" s="62" t="s">
        <v>268</v>
      </c>
      <c r="S261" s="58" t="s">
        <v>334</v>
      </c>
      <c r="T261" s="58" t="s">
        <v>1507</v>
      </c>
      <c r="U261" s="58" t="s">
        <v>1530</v>
      </c>
      <c r="V261" s="58" t="s">
        <v>279</v>
      </c>
      <c r="X261" s="140"/>
    </row>
    <row r="262" spans="1:24" s="139" customFormat="1" ht="15.75" customHeight="1" x14ac:dyDescent="0.2">
      <c r="A262" s="58" t="s">
        <v>1756</v>
      </c>
      <c r="B262" s="58" t="s">
        <v>153</v>
      </c>
      <c r="C262" s="61" t="s">
        <v>263</v>
      </c>
      <c r="D262" s="59" t="s">
        <v>1531</v>
      </c>
      <c r="E262" s="59" t="s">
        <v>1532</v>
      </c>
      <c r="F262" s="60" t="s">
        <v>1506</v>
      </c>
      <c r="G262" s="60" t="s">
        <v>777</v>
      </c>
      <c r="H262" s="61" t="s">
        <v>86</v>
      </c>
      <c r="I262" s="62">
        <v>10600000</v>
      </c>
      <c r="J262" s="62">
        <v>14074468.090332752</v>
      </c>
      <c r="K262" s="62">
        <v>15120052</v>
      </c>
      <c r="L262" s="62" t="s">
        <v>85</v>
      </c>
      <c r="M262" s="62">
        <v>14074468.09</v>
      </c>
      <c r="N262" s="62">
        <v>2382919318.3039999</v>
      </c>
      <c r="O262" s="62" t="s">
        <v>85</v>
      </c>
      <c r="P262" s="62">
        <v>2871894989.7670002</v>
      </c>
      <c r="Q262" s="62">
        <v>10600000</v>
      </c>
      <c r="R262" s="62" t="s">
        <v>268</v>
      </c>
      <c r="S262" s="58" t="s">
        <v>334</v>
      </c>
      <c r="T262" s="58" t="s">
        <v>1507</v>
      </c>
      <c r="U262" s="58" t="s">
        <v>230</v>
      </c>
      <c r="V262" s="58" t="s">
        <v>279</v>
      </c>
      <c r="X262" s="140"/>
    </row>
    <row r="263" spans="1:24" s="139" customFormat="1" ht="15.75" customHeight="1" x14ac:dyDescent="0.2">
      <c r="A263" s="58" t="s">
        <v>1756</v>
      </c>
      <c r="B263" s="58" t="s">
        <v>153</v>
      </c>
      <c r="C263" s="61" t="s">
        <v>263</v>
      </c>
      <c r="D263" s="59" t="s">
        <v>1533</v>
      </c>
      <c r="E263" s="59" t="s">
        <v>1534</v>
      </c>
      <c r="F263" s="60" t="s">
        <v>1535</v>
      </c>
      <c r="G263" s="60" t="s">
        <v>1322</v>
      </c>
      <c r="H263" s="61" t="s">
        <v>86</v>
      </c>
      <c r="I263" s="62">
        <v>11000000</v>
      </c>
      <c r="J263" s="62">
        <v>14605580.093741534</v>
      </c>
      <c r="K263" s="62">
        <v>14689650.562999999</v>
      </c>
      <c r="L263" s="62" t="s">
        <v>85</v>
      </c>
      <c r="M263" s="62">
        <v>13673829.832</v>
      </c>
      <c r="N263" s="62">
        <v>2315088076.6690001</v>
      </c>
      <c r="O263" s="62" t="s">
        <v>85</v>
      </c>
      <c r="P263" s="62">
        <v>2790144759.4899998</v>
      </c>
      <c r="Q263" s="62">
        <v>10298264.58</v>
      </c>
      <c r="R263" s="62" t="s">
        <v>268</v>
      </c>
      <c r="S263" s="58" t="s">
        <v>334</v>
      </c>
      <c r="T263" s="58" t="s">
        <v>1507</v>
      </c>
      <c r="U263" s="58" t="s">
        <v>230</v>
      </c>
      <c r="V263" s="58" t="s">
        <v>279</v>
      </c>
      <c r="X263" s="140"/>
    </row>
    <row r="264" spans="1:24" s="139" customFormat="1" ht="15.75" customHeight="1" x14ac:dyDescent="0.2">
      <c r="A264" s="58" t="s">
        <v>1756</v>
      </c>
      <c r="B264" s="58" t="s">
        <v>153</v>
      </c>
      <c r="C264" s="61" t="s">
        <v>263</v>
      </c>
      <c r="D264" s="59" t="s">
        <v>1536</v>
      </c>
      <c r="E264" s="59" t="s">
        <v>1537</v>
      </c>
      <c r="F264" s="60" t="s">
        <v>1538</v>
      </c>
      <c r="G264" s="60" t="s">
        <v>1322</v>
      </c>
      <c r="H264" s="61" t="s">
        <v>86</v>
      </c>
      <c r="I264" s="62">
        <v>45800000</v>
      </c>
      <c r="J264" s="62">
        <v>60812324.390305661</v>
      </c>
      <c r="K264" s="62">
        <v>62908630.824000001</v>
      </c>
      <c r="L264" s="62" t="s">
        <v>85</v>
      </c>
      <c r="M264" s="62">
        <v>58558364.555</v>
      </c>
      <c r="N264" s="62">
        <v>9914396569.1310005</v>
      </c>
      <c r="O264" s="62" t="s">
        <v>85</v>
      </c>
      <c r="P264" s="62">
        <v>11948833355.261</v>
      </c>
      <c r="Q264" s="62">
        <v>44102459.880000003</v>
      </c>
      <c r="R264" s="62" t="s">
        <v>268</v>
      </c>
      <c r="S264" s="58" t="s">
        <v>334</v>
      </c>
      <c r="T264" s="58" t="s">
        <v>1507</v>
      </c>
      <c r="U264" s="58" t="s">
        <v>358</v>
      </c>
      <c r="V264" s="58" t="s">
        <v>279</v>
      </c>
      <c r="X264" s="140"/>
    </row>
    <row r="265" spans="1:24" s="139" customFormat="1" ht="15.75" customHeight="1" x14ac:dyDescent="0.2">
      <c r="A265" s="58" t="s">
        <v>1756</v>
      </c>
      <c r="B265" s="58" t="s">
        <v>153</v>
      </c>
      <c r="C265" s="61" t="s">
        <v>262</v>
      </c>
      <c r="D265" s="59" t="s">
        <v>19</v>
      </c>
      <c r="E265" s="59" t="s">
        <v>20</v>
      </c>
      <c r="F265" s="60" t="s">
        <v>583</v>
      </c>
      <c r="G265" s="60" t="s">
        <v>721</v>
      </c>
      <c r="H265" s="61" t="s">
        <v>86</v>
      </c>
      <c r="I265" s="62">
        <v>13400000</v>
      </c>
      <c r="J265" s="62">
        <v>17792252.114194233</v>
      </c>
      <c r="K265" s="62">
        <v>1330605.2</v>
      </c>
      <c r="L265" s="62" t="s">
        <v>85</v>
      </c>
      <c r="M265" s="62">
        <v>1238591.007</v>
      </c>
      <c r="N265" s="62">
        <v>209703302.41999999</v>
      </c>
      <c r="O265" s="62" t="s">
        <v>85</v>
      </c>
      <c r="P265" s="62">
        <v>252734475.285</v>
      </c>
      <c r="Q265" s="62">
        <v>932828.48</v>
      </c>
      <c r="R265" s="62" t="s">
        <v>268</v>
      </c>
      <c r="S265" s="58" t="s">
        <v>334</v>
      </c>
      <c r="T265" s="58" t="s">
        <v>96</v>
      </c>
      <c r="U265" s="58" t="s">
        <v>120</v>
      </c>
      <c r="V265" s="58" t="s">
        <v>279</v>
      </c>
      <c r="X265" s="140"/>
    </row>
    <row r="266" spans="1:24" s="139" customFormat="1" ht="15.75" customHeight="1" x14ac:dyDescent="0.2">
      <c r="A266" s="58" t="s">
        <v>1756</v>
      </c>
      <c r="B266" s="58" t="s">
        <v>153</v>
      </c>
      <c r="C266" s="61" t="s">
        <v>262</v>
      </c>
      <c r="D266" s="59" t="s">
        <v>233</v>
      </c>
      <c r="E266" s="59" t="s">
        <v>234</v>
      </c>
      <c r="F266" s="60" t="s">
        <v>584</v>
      </c>
      <c r="G266" s="60" t="s">
        <v>37</v>
      </c>
      <c r="H266" s="61" t="s">
        <v>86</v>
      </c>
      <c r="I266" s="62">
        <v>96700000</v>
      </c>
      <c r="J266" s="62">
        <v>128396326.8240733</v>
      </c>
      <c r="K266" s="62">
        <v>12269.58</v>
      </c>
      <c r="L266" s="62" t="s">
        <v>85</v>
      </c>
      <c r="M266" s="62">
        <v>11421.111999999999</v>
      </c>
      <c r="N266" s="62">
        <v>1933685.074</v>
      </c>
      <c r="O266" s="62" t="s">
        <v>85</v>
      </c>
      <c r="P266" s="62">
        <v>2330477.7599999998</v>
      </c>
      <c r="Q266" s="62">
        <v>8601.66</v>
      </c>
      <c r="R266" s="62" t="s">
        <v>1192</v>
      </c>
      <c r="S266" s="58" t="s">
        <v>102</v>
      </c>
      <c r="T266" s="58" t="s">
        <v>102</v>
      </c>
      <c r="U266" s="58" t="s">
        <v>385</v>
      </c>
      <c r="V266" s="58" t="s">
        <v>279</v>
      </c>
      <c r="X266" s="140"/>
    </row>
    <row r="267" spans="1:24" s="139" customFormat="1" ht="15.75" customHeight="1" x14ac:dyDescent="0.2">
      <c r="A267" s="58" t="s">
        <v>1756</v>
      </c>
      <c r="B267" s="58" t="s">
        <v>153</v>
      </c>
      <c r="C267" s="61" t="s">
        <v>262</v>
      </c>
      <c r="D267" s="59" t="s">
        <v>372</v>
      </c>
      <c r="E267" s="59" t="s">
        <v>373</v>
      </c>
      <c r="F267" s="60" t="s">
        <v>544</v>
      </c>
      <c r="G267" s="60" t="s">
        <v>1757</v>
      </c>
      <c r="H267" s="61" t="s">
        <v>86</v>
      </c>
      <c r="I267" s="62">
        <v>201800000</v>
      </c>
      <c r="J267" s="62">
        <v>267946005.71973106</v>
      </c>
      <c r="K267" s="62">
        <v>94304202.180999994</v>
      </c>
      <c r="L267" s="62">
        <v>15582773.379000001</v>
      </c>
      <c r="M267" s="62">
        <v>72767773.821999997</v>
      </c>
      <c r="N267" s="62">
        <v>14862336794.01</v>
      </c>
      <c r="O267" s="62">
        <v>2881166612.717</v>
      </c>
      <c r="P267" s="62">
        <v>14848263089.888</v>
      </c>
      <c r="Q267" s="62">
        <v>54804089.046999998</v>
      </c>
      <c r="R267" s="62" t="s">
        <v>268</v>
      </c>
      <c r="S267" s="58" t="s">
        <v>334</v>
      </c>
      <c r="T267" s="58" t="s">
        <v>246</v>
      </c>
      <c r="U267" s="58" t="s">
        <v>109</v>
      </c>
      <c r="V267" s="58" t="s">
        <v>279</v>
      </c>
      <c r="X267" s="140"/>
    </row>
    <row r="268" spans="1:24" s="139" customFormat="1" ht="15.75" customHeight="1" x14ac:dyDescent="0.2">
      <c r="A268" s="58" t="s">
        <v>1756</v>
      </c>
      <c r="B268" s="58" t="s">
        <v>153</v>
      </c>
      <c r="C268" s="61" t="s">
        <v>262</v>
      </c>
      <c r="D268" s="59" t="s">
        <v>1347</v>
      </c>
      <c r="E268" s="59" t="s">
        <v>1348</v>
      </c>
      <c r="F268" s="60" t="s">
        <v>1349</v>
      </c>
      <c r="G268" s="60" t="s">
        <v>721</v>
      </c>
      <c r="H268" s="61" t="s">
        <v>86</v>
      </c>
      <c r="I268" s="62">
        <v>99500000</v>
      </c>
      <c r="J268" s="62">
        <v>132114110.84793478</v>
      </c>
      <c r="K268" s="62">
        <v>2814858.6579999998</v>
      </c>
      <c r="L268" s="62" t="s">
        <v>85</v>
      </c>
      <c r="M268" s="62">
        <v>2620205.1660000002</v>
      </c>
      <c r="N268" s="62">
        <v>443621561.18900001</v>
      </c>
      <c r="O268" s="62" t="s">
        <v>85</v>
      </c>
      <c r="P268" s="62">
        <v>534652822.33600003</v>
      </c>
      <c r="Q268" s="62">
        <v>1973372.96</v>
      </c>
      <c r="R268" s="62" t="s">
        <v>1192</v>
      </c>
      <c r="S268" s="58" t="s">
        <v>102</v>
      </c>
      <c r="T268" s="58" t="s">
        <v>97</v>
      </c>
      <c r="U268" s="58" t="s">
        <v>111</v>
      </c>
      <c r="V268" s="58" t="s">
        <v>279</v>
      </c>
      <c r="X268" s="140"/>
    </row>
    <row r="269" spans="1:24" s="139" customFormat="1" ht="15.75" customHeight="1" x14ac:dyDescent="0.2">
      <c r="A269" s="58" t="s">
        <v>1756</v>
      </c>
      <c r="B269" s="58" t="s">
        <v>153</v>
      </c>
      <c r="C269" s="61" t="s">
        <v>262</v>
      </c>
      <c r="D269" s="59" t="s">
        <v>696</v>
      </c>
      <c r="E269" s="59" t="s">
        <v>697</v>
      </c>
      <c r="F269" s="60" t="s">
        <v>698</v>
      </c>
      <c r="G269" s="60" t="s">
        <v>844</v>
      </c>
      <c r="H269" s="61" t="s">
        <v>86</v>
      </c>
      <c r="I269" s="62">
        <v>78300000</v>
      </c>
      <c r="J269" s="62">
        <v>103965174.66726929</v>
      </c>
      <c r="K269" s="62">
        <v>65278712.897</v>
      </c>
      <c r="L269" s="62">
        <v>41750486.506999999</v>
      </c>
      <c r="M269" s="62">
        <v>21416105.182999998</v>
      </c>
      <c r="N269" s="62">
        <v>10287921366.358999</v>
      </c>
      <c r="O269" s="62">
        <v>7144927424.8690004</v>
      </c>
      <c r="P269" s="62">
        <v>4369955921.6059999</v>
      </c>
      <c r="Q269" s="62">
        <v>16129257.140000001</v>
      </c>
      <c r="R269" s="62" t="s">
        <v>268</v>
      </c>
      <c r="S269" s="58" t="s">
        <v>334</v>
      </c>
      <c r="T269" s="58" t="s">
        <v>246</v>
      </c>
      <c r="U269" s="58" t="s">
        <v>109</v>
      </c>
      <c r="V269" s="58" t="s">
        <v>279</v>
      </c>
      <c r="X269" s="140"/>
    </row>
    <row r="270" spans="1:24" s="139" customFormat="1" ht="15.75" customHeight="1" x14ac:dyDescent="0.2">
      <c r="A270" s="58" t="s">
        <v>1756</v>
      </c>
      <c r="B270" s="58" t="s">
        <v>153</v>
      </c>
      <c r="C270" s="61" t="s">
        <v>262</v>
      </c>
      <c r="D270" s="59" t="s">
        <v>649</v>
      </c>
      <c r="E270" s="59" t="s">
        <v>650</v>
      </c>
      <c r="F270" s="60" t="s">
        <v>651</v>
      </c>
      <c r="G270" s="60" t="s">
        <v>1430</v>
      </c>
      <c r="H270" s="61" t="s">
        <v>86</v>
      </c>
      <c r="I270" s="62">
        <v>49400000</v>
      </c>
      <c r="J270" s="62">
        <v>65592332.420984708</v>
      </c>
      <c r="K270" s="62">
        <v>12505040.419</v>
      </c>
      <c r="L270" s="62">
        <v>766204.68799999997</v>
      </c>
      <c r="M270" s="62">
        <v>10923793.713</v>
      </c>
      <c r="N270" s="62">
        <v>1970793644.7590001</v>
      </c>
      <c r="O270" s="62">
        <v>126643185</v>
      </c>
      <c r="P270" s="62">
        <v>2228999933.2020001</v>
      </c>
      <c r="Q270" s="62">
        <v>8227111.1500000004</v>
      </c>
      <c r="R270" s="62" t="s">
        <v>268</v>
      </c>
      <c r="S270" s="58" t="s">
        <v>334</v>
      </c>
      <c r="T270" s="58" t="s">
        <v>90</v>
      </c>
      <c r="U270" s="58" t="s">
        <v>120</v>
      </c>
      <c r="V270" s="58" t="s">
        <v>279</v>
      </c>
      <c r="X270" s="140"/>
    </row>
    <row r="271" spans="1:24" s="139" customFormat="1" ht="15.75" customHeight="1" x14ac:dyDescent="0.2">
      <c r="A271" s="58" t="s">
        <v>1756</v>
      </c>
      <c r="B271" s="58" t="s">
        <v>153</v>
      </c>
      <c r="C271" s="61" t="s">
        <v>262</v>
      </c>
      <c r="D271" s="59" t="s">
        <v>666</v>
      </c>
      <c r="E271" s="59" t="s">
        <v>667</v>
      </c>
      <c r="F271" s="60" t="s">
        <v>651</v>
      </c>
      <c r="G271" s="60" t="s">
        <v>895</v>
      </c>
      <c r="H271" s="61" t="s">
        <v>86</v>
      </c>
      <c r="I271" s="62">
        <v>122800000</v>
      </c>
      <c r="J271" s="62">
        <v>163051385.04649639</v>
      </c>
      <c r="K271" s="62">
        <v>175164376.005</v>
      </c>
      <c r="L271" s="62" t="s">
        <v>85</v>
      </c>
      <c r="M271" s="62">
        <v>163051385.046</v>
      </c>
      <c r="N271" s="62">
        <v>27605895498.845001</v>
      </c>
      <c r="O271" s="62" t="s">
        <v>85</v>
      </c>
      <c r="P271" s="62">
        <v>33270632522.959</v>
      </c>
      <c r="Q271" s="62">
        <v>122800000</v>
      </c>
      <c r="R271" s="62" t="s">
        <v>268</v>
      </c>
      <c r="S271" s="58" t="s">
        <v>334</v>
      </c>
      <c r="T271" s="58" t="s">
        <v>246</v>
      </c>
      <c r="U271" s="58" t="s">
        <v>87</v>
      </c>
      <c r="V271" s="58" t="s">
        <v>279</v>
      </c>
      <c r="X271" s="140"/>
    </row>
    <row r="272" spans="1:24" s="139" customFormat="1" ht="15.75" customHeight="1" x14ac:dyDescent="0.2">
      <c r="A272" s="58" t="s">
        <v>1756</v>
      </c>
      <c r="B272" s="58" t="s">
        <v>153</v>
      </c>
      <c r="C272" s="61" t="s">
        <v>262</v>
      </c>
      <c r="D272" s="59" t="s">
        <v>668</v>
      </c>
      <c r="E272" s="59" t="s">
        <v>669</v>
      </c>
      <c r="F272" s="60" t="s">
        <v>651</v>
      </c>
      <c r="G272" s="60" t="s">
        <v>1757</v>
      </c>
      <c r="H272" s="61" t="s">
        <v>86</v>
      </c>
      <c r="I272" s="62">
        <v>256900000</v>
      </c>
      <c r="J272" s="62">
        <v>341106684.18929094</v>
      </c>
      <c r="K272" s="62">
        <v>84271375.491999999</v>
      </c>
      <c r="L272" s="62">
        <v>35026798.160999998</v>
      </c>
      <c r="M272" s="62">
        <v>44646493.523999996</v>
      </c>
      <c r="N272" s="62">
        <v>13281163889.815001</v>
      </c>
      <c r="O272" s="62">
        <v>6403224400.9040003</v>
      </c>
      <c r="P272" s="62">
        <v>9110116292.7049999</v>
      </c>
      <c r="Q272" s="62">
        <v>33624917.710000001</v>
      </c>
      <c r="R272" s="62" t="s">
        <v>268</v>
      </c>
      <c r="S272" s="58" t="s">
        <v>334</v>
      </c>
      <c r="T272" s="58" t="s">
        <v>246</v>
      </c>
      <c r="U272" s="58" t="s">
        <v>87</v>
      </c>
      <c r="V272" s="58" t="s">
        <v>279</v>
      </c>
      <c r="X272" s="140"/>
    </row>
    <row r="273" spans="1:24" s="139" customFormat="1" ht="15.75" customHeight="1" x14ac:dyDescent="0.2">
      <c r="A273" s="58" t="s">
        <v>1756</v>
      </c>
      <c r="B273" s="58" t="s">
        <v>153</v>
      </c>
      <c r="C273" s="61" t="s">
        <v>262</v>
      </c>
      <c r="D273" s="59" t="s">
        <v>637</v>
      </c>
      <c r="E273" s="59" t="s">
        <v>638</v>
      </c>
      <c r="F273" s="60" t="s">
        <v>198</v>
      </c>
      <c r="G273" s="60" t="s">
        <v>1196</v>
      </c>
      <c r="H273" s="61" t="s">
        <v>86</v>
      </c>
      <c r="I273" s="62">
        <v>23130292.25</v>
      </c>
      <c r="J273" s="62">
        <v>30711939.640820373</v>
      </c>
      <c r="K273" s="62">
        <v>-372948.136</v>
      </c>
      <c r="L273" s="62">
        <v>-369910.00199999998</v>
      </c>
      <c r="M273" s="62" t="s">
        <v>85</v>
      </c>
      <c r="N273" s="62">
        <v>-58776604.577</v>
      </c>
      <c r="O273" s="62">
        <v>-64845184.300999999</v>
      </c>
      <c r="P273" s="62" t="s">
        <v>85</v>
      </c>
      <c r="Q273" s="62" t="s">
        <v>85</v>
      </c>
      <c r="R273" s="62" t="s">
        <v>268</v>
      </c>
      <c r="S273" s="58" t="s">
        <v>334</v>
      </c>
      <c r="T273" s="58" t="s">
        <v>143</v>
      </c>
      <c r="U273" s="58" t="s">
        <v>120</v>
      </c>
      <c r="V273" s="58" t="s">
        <v>279</v>
      </c>
      <c r="X273" s="140"/>
    </row>
    <row r="274" spans="1:24" s="139" customFormat="1" ht="15.75" customHeight="1" x14ac:dyDescent="0.2">
      <c r="A274" s="58" t="s">
        <v>1756</v>
      </c>
      <c r="B274" s="58" t="s">
        <v>153</v>
      </c>
      <c r="C274" s="61" t="s">
        <v>262</v>
      </c>
      <c r="D274" s="59" t="s">
        <v>699</v>
      </c>
      <c r="E274" s="59" t="s">
        <v>700</v>
      </c>
      <c r="F274" s="60" t="s">
        <v>361</v>
      </c>
      <c r="G274" s="60" t="s">
        <v>995</v>
      </c>
      <c r="H274" s="61" t="s">
        <v>86</v>
      </c>
      <c r="I274" s="62">
        <v>79251392.709999993</v>
      </c>
      <c r="J274" s="62">
        <v>105228414.8878608</v>
      </c>
      <c r="K274" s="62">
        <v>-1369659.7379999999</v>
      </c>
      <c r="L274" s="62">
        <v>-1348055.058</v>
      </c>
      <c r="M274" s="62" t="s">
        <v>85</v>
      </c>
      <c r="N274" s="62">
        <v>-215858295.34599999</v>
      </c>
      <c r="O274" s="62">
        <v>-235707339.38699999</v>
      </c>
      <c r="P274" s="62" t="s">
        <v>85</v>
      </c>
      <c r="Q274" s="62" t="s">
        <v>85</v>
      </c>
      <c r="R274" s="62" t="s">
        <v>268</v>
      </c>
      <c r="S274" s="58" t="s">
        <v>334</v>
      </c>
      <c r="T274" s="58" t="s">
        <v>152</v>
      </c>
      <c r="U274" s="58"/>
      <c r="V274" s="58" t="s">
        <v>279</v>
      </c>
      <c r="X274" s="140"/>
    </row>
    <row r="275" spans="1:24" s="139" customFormat="1" ht="15.75" customHeight="1" x14ac:dyDescent="0.2">
      <c r="A275" s="58" t="s">
        <v>1756</v>
      </c>
      <c r="B275" s="58" t="s">
        <v>153</v>
      </c>
      <c r="C275" s="61" t="s">
        <v>262</v>
      </c>
      <c r="D275" s="59" t="s">
        <v>735</v>
      </c>
      <c r="E275" s="59" t="s">
        <v>736</v>
      </c>
      <c r="F275" s="60" t="s">
        <v>720</v>
      </c>
      <c r="G275" s="60" t="s">
        <v>670</v>
      </c>
      <c r="H275" s="61" t="s">
        <v>86</v>
      </c>
      <c r="I275" s="62">
        <v>132700000</v>
      </c>
      <c r="J275" s="62">
        <v>176196407.13086379</v>
      </c>
      <c r="K275" s="62">
        <v>60813452.435999997</v>
      </c>
      <c r="L275" s="62">
        <v>48927274.038999997</v>
      </c>
      <c r="M275" s="62">
        <v>9143960.0989999995</v>
      </c>
      <c r="N275" s="62">
        <v>9584196576.7000008</v>
      </c>
      <c r="O275" s="62">
        <v>9291282699</v>
      </c>
      <c r="P275" s="62">
        <v>1865824912.7030001</v>
      </c>
      <c r="Q275" s="62">
        <v>6886652.9400000004</v>
      </c>
      <c r="R275" s="62" t="s">
        <v>268</v>
      </c>
      <c r="S275" s="58" t="s">
        <v>334</v>
      </c>
      <c r="T275" s="58" t="s">
        <v>90</v>
      </c>
      <c r="U275" s="58" t="s">
        <v>120</v>
      </c>
      <c r="V275" s="58" t="s">
        <v>279</v>
      </c>
      <c r="X275" s="140"/>
    </row>
    <row r="276" spans="1:24" s="139" customFormat="1" ht="15.75" customHeight="1" x14ac:dyDescent="0.2">
      <c r="A276" s="58" t="s">
        <v>1756</v>
      </c>
      <c r="B276" s="58" t="s">
        <v>153</v>
      </c>
      <c r="C276" s="61" t="s">
        <v>262</v>
      </c>
      <c r="D276" s="59" t="s">
        <v>738</v>
      </c>
      <c r="E276" s="59" t="s">
        <v>739</v>
      </c>
      <c r="F276" s="60" t="s">
        <v>829</v>
      </c>
      <c r="G276" s="60" t="s">
        <v>1438</v>
      </c>
      <c r="H276" s="61" t="s">
        <v>86</v>
      </c>
      <c r="I276" s="62">
        <v>36300000</v>
      </c>
      <c r="J276" s="62">
        <v>48198414.309347063</v>
      </c>
      <c r="K276" s="62">
        <v>2229860.2799999998</v>
      </c>
      <c r="L276" s="62">
        <v>-386885.70600000001</v>
      </c>
      <c r="M276" s="62">
        <v>2443066.2340000002</v>
      </c>
      <c r="N276" s="62">
        <v>351425850.755</v>
      </c>
      <c r="O276" s="62">
        <v>-68324065.878999993</v>
      </c>
      <c r="P276" s="62">
        <v>498507626.12900001</v>
      </c>
      <c r="Q276" s="62">
        <v>1839963.11</v>
      </c>
      <c r="R276" s="62" t="s">
        <v>268</v>
      </c>
      <c r="S276" s="58" t="s">
        <v>334</v>
      </c>
      <c r="T276" s="58" t="s">
        <v>96</v>
      </c>
      <c r="U276" s="58" t="s">
        <v>111</v>
      </c>
      <c r="V276" s="58" t="s">
        <v>279</v>
      </c>
      <c r="X276" s="140"/>
    </row>
    <row r="277" spans="1:24" s="139" customFormat="1" ht="15.75" customHeight="1" x14ac:dyDescent="0.2">
      <c r="A277" s="58" t="s">
        <v>1756</v>
      </c>
      <c r="B277" s="58" t="s">
        <v>153</v>
      </c>
      <c r="C277" s="61" t="s">
        <v>262</v>
      </c>
      <c r="D277" s="59" t="s">
        <v>830</v>
      </c>
      <c r="E277" s="59" t="s">
        <v>831</v>
      </c>
      <c r="F277" s="60" t="s">
        <v>832</v>
      </c>
      <c r="G277" s="60" t="s">
        <v>737</v>
      </c>
      <c r="H277" s="61" t="s">
        <v>86</v>
      </c>
      <c r="I277" s="62">
        <v>77556769.849999994</v>
      </c>
      <c r="J277" s="62">
        <v>102978328.5323685</v>
      </c>
      <c r="K277" s="62">
        <v>10129405.578</v>
      </c>
      <c r="L277" s="62">
        <v>10102635.378</v>
      </c>
      <c r="M277" s="62" t="s">
        <v>85</v>
      </c>
      <c r="N277" s="62">
        <v>1596393731.651</v>
      </c>
      <c r="O277" s="62">
        <v>1629331168.977</v>
      </c>
      <c r="P277" s="62" t="s">
        <v>85</v>
      </c>
      <c r="Q277" s="62" t="s">
        <v>85</v>
      </c>
      <c r="R277" s="62" t="s">
        <v>268</v>
      </c>
      <c r="S277" s="58" t="s">
        <v>334</v>
      </c>
      <c r="T277" s="58" t="s">
        <v>152</v>
      </c>
      <c r="U277" s="58" t="s">
        <v>120</v>
      </c>
      <c r="V277" s="58" t="s">
        <v>279</v>
      </c>
      <c r="X277" s="140"/>
    </row>
    <row r="278" spans="1:24" s="139" customFormat="1" ht="15.75" customHeight="1" x14ac:dyDescent="0.2">
      <c r="A278" s="58" t="s">
        <v>1756</v>
      </c>
      <c r="B278" s="58" t="s">
        <v>153</v>
      </c>
      <c r="C278" s="61" t="s">
        <v>262</v>
      </c>
      <c r="D278" s="59" t="s">
        <v>740</v>
      </c>
      <c r="E278" s="59" t="s">
        <v>741</v>
      </c>
      <c r="F278" s="60" t="s">
        <v>725</v>
      </c>
      <c r="G278" s="60" t="s">
        <v>995</v>
      </c>
      <c r="H278" s="61" t="s">
        <v>86</v>
      </c>
      <c r="I278" s="62">
        <v>83160707.370000005</v>
      </c>
      <c r="J278" s="62">
        <v>110419124.74043064</v>
      </c>
      <c r="K278" s="62">
        <v>33824623.658</v>
      </c>
      <c r="L278" s="62">
        <v>33007012.377999999</v>
      </c>
      <c r="M278" s="62">
        <v>354323.592</v>
      </c>
      <c r="N278" s="62">
        <v>5330758726.6700001</v>
      </c>
      <c r="O278" s="62">
        <v>5608870563.533</v>
      </c>
      <c r="P278" s="62">
        <v>72299723.364999995</v>
      </c>
      <c r="Q278" s="62">
        <v>266854.14</v>
      </c>
      <c r="R278" s="62" t="s">
        <v>268</v>
      </c>
      <c r="S278" s="58" t="s">
        <v>334</v>
      </c>
      <c r="T278" s="58" t="s">
        <v>1195</v>
      </c>
      <c r="U278" s="58" t="s">
        <v>111</v>
      </c>
      <c r="V278" s="58" t="s">
        <v>279</v>
      </c>
      <c r="X278" s="140"/>
    </row>
    <row r="279" spans="1:24" s="139" customFormat="1" ht="15.75" customHeight="1" x14ac:dyDescent="0.2">
      <c r="A279" s="58" t="s">
        <v>1756</v>
      </c>
      <c r="B279" s="58" t="s">
        <v>153</v>
      </c>
      <c r="C279" s="61" t="s">
        <v>262</v>
      </c>
      <c r="D279" s="59" t="s">
        <v>896</v>
      </c>
      <c r="E279" s="59" t="s">
        <v>894</v>
      </c>
      <c r="F279" s="60" t="s">
        <v>893</v>
      </c>
      <c r="G279" s="60" t="s">
        <v>737</v>
      </c>
      <c r="H279" s="61" t="s">
        <v>86</v>
      </c>
      <c r="I279" s="62">
        <v>36100000</v>
      </c>
      <c r="J279" s="62">
        <v>47932858.307642668</v>
      </c>
      <c r="K279" s="62">
        <v>13634708.387</v>
      </c>
      <c r="L279" s="62">
        <v>9816688.4169999994</v>
      </c>
      <c r="M279" s="62">
        <v>3540912.122</v>
      </c>
      <c r="N279" s="62">
        <v>2148829251.053</v>
      </c>
      <c r="O279" s="62">
        <v>1642393096.223</v>
      </c>
      <c r="P279" s="62">
        <v>722523062.10800004</v>
      </c>
      <c r="Q279" s="62">
        <v>2666791.2599999998</v>
      </c>
      <c r="R279" s="62" t="s">
        <v>1192</v>
      </c>
      <c r="S279" s="58" t="s">
        <v>102</v>
      </c>
      <c r="T279" s="58" t="s">
        <v>143</v>
      </c>
      <c r="U279" s="58" t="s">
        <v>635</v>
      </c>
      <c r="V279" s="58" t="s">
        <v>279</v>
      </c>
      <c r="X279" s="140"/>
    </row>
    <row r="280" spans="1:24" s="139" customFormat="1" ht="15.75" customHeight="1" x14ac:dyDescent="0.2">
      <c r="A280" s="58" t="s">
        <v>1756</v>
      </c>
      <c r="B280" s="58" t="s">
        <v>153</v>
      </c>
      <c r="C280" s="61" t="s">
        <v>262</v>
      </c>
      <c r="D280" s="59" t="s">
        <v>897</v>
      </c>
      <c r="E280" s="59" t="s">
        <v>898</v>
      </c>
      <c r="F280" s="60" t="s">
        <v>893</v>
      </c>
      <c r="G280" s="60" t="s">
        <v>899</v>
      </c>
      <c r="H280" s="61" t="s">
        <v>86</v>
      </c>
      <c r="I280" s="62">
        <v>77557400</v>
      </c>
      <c r="J280" s="62">
        <v>102979165.23294088</v>
      </c>
      <c r="K280" s="62">
        <v>82433805.817000002</v>
      </c>
      <c r="L280" s="62">
        <v>20535457.061999999</v>
      </c>
      <c r="M280" s="62">
        <v>57002428.137999997</v>
      </c>
      <c r="N280" s="62">
        <v>12991563015.656</v>
      </c>
      <c r="O280" s="62">
        <v>3826086599.6950002</v>
      </c>
      <c r="P280" s="62">
        <v>11631344554.051001</v>
      </c>
      <c r="Q280" s="62">
        <v>42930626.890000001</v>
      </c>
      <c r="R280" s="62" t="s">
        <v>268</v>
      </c>
      <c r="S280" s="58" t="s">
        <v>334</v>
      </c>
      <c r="T280" s="58" t="s">
        <v>152</v>
      </c>
      <c r="U280" s="58" t="s">
        <v>230</v>
      </c>
      <c r="V280" s="58" t="s">
        <v>279</v>
      </c>
      <c r="X280" s="140"/>
    </row>
    <row r="281" spans="1:24" s="139" customFormat="1" ht="15.75" customHeight="1" x14ac:dyDescent="0.2">
      <c r="A281" s="58" t="s">
        <v>1756</v>
      </c>
      <c r="B281" s="58" t="s">
        <v>153</v>
      </c>
      <c r="C281" s="61" t="s">
        <v>262</v>
      </c>
      <c r="D281" s="59" t="s">
        <v>900</v>
      </c>
      <c r="E281" s="59" t="s">
        <v>901</v>
      </c>
      <c r="F281" s="60" t="s">
        <v>893</v>
      </c>
      <c r="G281" s="60" t="s">
        <v>902</v>
      </c>
      <c r="H281" s="61" t="s">
        <v>89</v>
      </c>
      <c r="I281" s="62">
        <v>100000000</v>
      </c>
      <c r="J281" s="62">
        <v>100000000</v>
      </c>
      <c r="K281" s="62">
        <v>17867372.210000001</v>
      </c>
      <c r="L281" s="62">
        <v>17867372.210000001</v>
      </c>
      <c r="M281" s="62" t="s">
        <v>85</v>
      </c>
      <c r="N281" s="62">
        <v>2815896823.9879999</v>
      </c>
      <c r="O281" s="62">
        <v>2904535713.9530001</v>
      </c>
      <c r="P281" s="62" t="s">
        <v>85</v>
      </c>
      <c r="Q281" s="62" t="s">
        <v>85</v>
      </c>
      <c r="R281" s="62" t="s">
        <v>268</v>
      </c>
      <c r="S281" s="58" t="s">
        <v>334</v>
      </c>
      <c r="T281" s="58" t="s">
        <v>97</v>
      </c>
      <c r="U281" s="58" t="s">
        <v>120</v>
      </c>
      <c r="V281" s="58" t="s">
        <v>279</v>
      </c>
      <c r="X281" s="140"/>
    </row>
    <row r="282" spans="1:24" s="139" customFormat="1" ht="15.75" customHeight="1" x14ac:dyDescent="0.2">
      <c r="A282" s="58" t="s">
        <v>1756</v>
      </c>
      <c r="B282" s="58" t="s">
        <v>153</v>
      </c>
      <c r="C282" s="61" t="s">
        <v>262</v>
      </c>
      <c r="D282" s="59" t="s">
        <v>963</v>
      </c>
      <c r="E282" s="59" t="s">
        <v>964</v>
      </c>
      <c r="F282" s="60" t="s">
        <v>950</v>
      </c>
      <c r="G282" s="60" t="s">
        <v>670</v>
      </c>
      <c r="H282" s="61" t="s">
        <v>86</v>
      </c>
      <c r="I282" s="62">
        <v>74400000</v>
      </c>
      <c r="J282" s="62">
        <v>98786832.63403365</v>
      </c>
      <c r="K282" s="62">
        <v>10529723.861</v>
      </c>
      <c r="L282" s="62">
        <v>9960018</v>
      </c>
      <c r="M282" s="62">
        <v>29361.026999999998</v>
      </c>
      <c r="N282" s="62">
        <v>1659483869.802</v>
      </c>
      <c r="O282" s="62">
        <v>1991969130</v>
      </c>
      <c r="P282" s="62">
        <v>5991117.034</v>
      </c>
      <c r="Q282" s="62">
        <v>22112.87</v>
      </c>
      <c r="R282" s="62" t="s">
        <v>1192</v>
      </c>
      <c r="S282" s="58" t="s">
        <v>102</v>
      </c>
      <c r="T282" s="58" t="s">
        <v>102</v>
      </c>
      <c r="U282" s="58" t="s">
        <v>385</v>
      </c>
      <c r="V282" s="58" t="s">
        <v>279</v>
      </c>
      <c r="X282" s="140"/>
    </row>
    <row r="283" spans="1:24" s="139" customFormat="1" ht="15.75" customHeight="1" x14ac:dyDescent="0.2">
      <c r="A283" s="58" t="s">
        <v>1756</v>
      </c>
      <c r="B283" s="58" t="s">
        <v>153</v>
      </c>
      <c r="C283" s="61" t="s">
        <v>262</v>
      </c>
      <c r="D283" s="59" t="s">
        <v>1029</v>
      </c>
      <c r="E283" s="59" t="s">
        <v>1030</v>
      </c>
      <c r="F283" s="60" t="s">
        <v>1020</v>
      </c>
      <c r="G283" s="60" t="s">
        <v>1031</v>
      </c>
      <c r="H283" s="61" t="s">
        <v>86</v>
      </c>
      <c r="I283" s="62">
        <v>36800000</v>
      </c>
      <c r="J283" s="62">
        <v>48862304.313608043</v>
      </c>
      <c r="K283" s="62">
        <v>36075292.809</v>
      </c>
      <c r="L283" s="62">
        <v>5156480.24</v>
      </c>
      <c r="M283" s="62">
        <v>28654149.862</v>
      </c>
      <c r="N283" s="62">
        <v>5685464054.3999996</v>
      </c>
      <c r="O283" s="62">
        <v>916108931.63</v>
      </c>
      <c r="P283" s="62">
        <v>5846878823.0780001</v>
      </c>
      <c r="Q283" s="62">
        <v>21580495.02</v>
      </c>
      <c r="R283" s="62" t="s">
        <v>268</v>
      </c>
      <c r="S283" s="58" t="s">
        <v>334</v>
      </c>
      <c r="T283" s="58" t="s">
        <v>1539</v>
      </c>
      <c r="U283" s="58" t="s">
        <v>111</v>
      </c>
      <c r="V283" s="58" t="s">
        <v>279</v>
      </c>
      <c r="X283" s="140"/>
    </row>
    <row r="284" spans="1:24" s="139" customFormat="1" ht="15.75" customHeight="1" x14ac:dyDescent="0.2">
      <c r="A284" s="58" t="s">
        <v>1756</v>
      </c>
      <c r="B284" s="58" t="s">
        <v>153</v>
      </c>
      <c r="C284" s="61" t="s">
        <v>262</v>
      </c>
      <c r="D284" s="59" t="s">
        <v>1145</v>
      </c>
      <c r="E284" s="59" t="s">
        <v>1146</v>
      </c>
      <c r="F284" s="60" t="s">
        <v>1207</v>
      </c>
      <c r="G284" s="60" t="s">
        <v>792</v>
      </c>
      <c r="H284" s="61" t="s">
        <v>86</v>
      </c>
      <c r="I284" s="62">
        <v>27500000</v>
      </c>
      <c r="J284" s="62">
        <v>36513950.234353833</v>
      </c>
      <c r="K284" s="62">
        <v>31762424.486000001</v>
      </c>
      <c r="L284" s="62" t="s">
        <v>85</v>
      </c>
      <c r="M284" s="62">
        <v>29565984.949999999</v>
      </c>
      <c r="N284" s="62">
        <v>5005756256.6949997</v>
      </c>
      <c r="O284" s="62" t="s">
        <v>85</v>
      </c>
      <c r="P284" s="62">
        <v>6032938758.4239998</v>
      </c>
      <c r="Q284" s="62">
        <v>22267231.59</v>
      </c>
      <c r="R284" s="62" t="s">
        <v>268</v>
      </c>
      <c r="S284" s="58" t="s">
        <v>334</v>
      </c>
      <c r="T284" s="58" t="s">
        <v>97</v>
      </c>
      <c r="U284" s="58" t="s">
        <v>93</v>
      </c>
      <c r="V284" s="58" t="s">
        <v>279</v>
      </c>
      <c r="X284" s="140"/>
    </row>
    <row r="285" spans="1:24" s="139" customFormat="1" ht="15.75" customHeight="1" x14ac:dyDescent="0.2">
      <c r="A285" s="58" t="s">
        <v>1756</v>
      </c>
      <c r="B285" s="58" t="s">
        <v>153</v>
      </c>
      <c r="C285" s="61" t="s">
        <v>262</v>
      </c>
      <c r="D285" s="59" t="s">
        <v>1032</v>
      </c>
      <c r="E285" s="59" t="s">
        <v>1033</v>
      </c>
      <c r="F285" s="60" t="s">
        <v>1034</v>
      </c>
      <c r="G285" s="60" t="s">
        <v>1307</v>
      </c>
      <c r="H285" s="61" t="s">
        <v>86</v>
      </c>
      <c r="I285" s="62">
        <v>62800000</v>
      </c>
      <c r="J285" s="62">
        <v>83384584.535178944</v>
      </c>
      <c r="K285" s="62">
        <v>54246854.648000002</v>
      </c>
      <c r="L285" s="62">
        <v>19999999.986000001</v>
      </c>
      <c r="M285" s="62">
        <v>31156185.66</v>
      </c>
      <c r="N285" s="62">
        <v>8549301146.1470003</v>
      </c>
      <c r="O285" s="62">
        <v>3789828000</v>
      </c>
      <c r="P285" s="62">
        <v>6357419187.9870005</v>
      </c>
      <c r="Q285" s="62">
        <v>23464870.280000001</v>
      </c>
      <c r="R285" s="62" t="s">
        <v>268</v>
      </c>
      <c r="S285" s="58" t="s">
        <v>334</v>
      </c>
      <c r="T285" s="58" t="s">
        <v>95</v>
      </c>
      <c r="U285" s="58" t="s">
        <v>120</v>
      </c>
      <c r="V285" s="58" t="s">
        <v>279</v>
      </c>
      <c r="X285" s="140"/>
    </row>
    <row r="286" spans="1:24" s="139" customFormat="1" ht="15.75" customHeight="1" x14ac:dyDescent="0.2">
      <c r="A286" s="58" t="s">
        <v>1756</v>
      </c>
      <c r="B286" s="58" t="s">
        <v>153</v>
      </c>
      <c r="C286" s="61" t="s">
        <v>262</v>
      </c>
      <c r="D286" s="59" t="s">
        <v>1110</v>
      </c>
      <c r="E286" s="59" t="s">
        <v>1111</v>
      </c>
      <c r="F286" s="60" t="s">
        <v>1034</v>
      </c>
      <c r="G286" s="60" t="s">
        <v>902</v>
      </c>
      <c r="H286" s="61" t="s">
        <v>86</v>
      </c>
      <c r="I286" s="62">
        <v>41922566.450000003</v>
      </c>
      <c r="J286" s="62">
        <v>55663945.63824334</v>
      </c>
      <c r="K286" s="62">
        <v>28020875.870999999</v>
      </c>
      <c r="L286" s="62">
        <v>23911758.431000002</v>
      </c>
      <c r="M286" s="62">
        <v>3468207.483</v>
      </c>
      <c r="N286" s="62">
        <v>4416088412.0059996</v>
      </c>
      <c r="O286" s="62">
        <v>4143574565</v>
      </c>
      <c r="P286" s="62">
        <v>707687681.648</v>
      </c>
      <c r="Q286" s="62">
        <v>2612034.7200000002</v>
      </c>
      <c r="R286" s="62" t="s">
        <v>268</v>
      </c>
      <c r="S286" s="58" t="s">
        <v>334</v>
      </c>
      <c r="T286" s="58" t="s">
        <v>129</v>
      </c>
      <c r="U286" s="58" t="s">
        <v>120</v>
      </c>
      <c r="V286" s="58" t="s">
        <v>279</v>
      </c>
      <c r="X286" s="140"/>
    </row>
    <row r="287" spans="1:24" s="139" customFormat="1" ht="15.75" customHeight="1" x14ac:dyDescent="0.2">
      <c r="A287" s="58" t="s">
        <v>1756</v>
      </c>
      <c r="B287" s="58" t="s">
        <v>153</v>
      </c>
      <c r="C287" s="61" t="s">
        <v>262</v>
      </c>
      <c r="D287" s="59" t="s">
        <v>1112</v>
      </c>
      <c r="E287" s="59" t="s">
        <v>1113</v>
      </c>
      <c r="F287" s="60" t="s">
        <v>174</v>
      </c>
      <c r="G287" s="60" t="s">
        <v>1757</v>
      </c>
      <c r="H287" s="61" t="s">
        <v>86</v>
      </c>
      <c r="I287" s="62">
        <v>81000000</v>
      </c>
      <c r="J287" s="62">
        <v>107550180.69027857</v>
      </c>
      <c r="K287" s="62">
        <v>45578875.456</v>
      </c>
      <c r="L287" s="62">
        <v>20633039</v>
      </c>
      <c r="M287" s="62">
        <v>22806806.561000001</v>
      </c>
      <c r="N287" s="62">
        <v>7183228128.2639999</v>
      </c>
      <c r="O287" s="62">
        <v>3613626553</v>
      </c>
      <c r="P287" s="62">
        <v>4653728515.7860003</v>
      </c>
      <c r="Q287" s="62">
        <v>17176645.539999999</v>
      </c>
      <c r="R287" s="62" t="s">
        <v>268</v>
      </c>
      <c r="S287" s="58" t="s">
        <v>334</v>
      </c>
      <c r="T287" s="58" t="s">
        <v>1332</v>
      </c>
      <c r="U287" s="58" t="s">
        <v>50</v>
      </c>
      <c r="V287" s="58" t="s">
        <v>279</v>
      </c>
      <c r="X287" s="140"/>
    </row>
    <row r="288" spans="1:24" s="139" customFormat="1" ht="15.75" customHeight="1" x14ac:dyDescent="0.2">
      <c r="A288" s="58" t="s">
        <v>1756</v>
      </c>
      <c r="B288" s="58" t="s">
        <v>153</v>
      </c>
      <c r="C288" s="61" t="s">
        <v>262</v>
      </c>
      <c r="D288" s="59" t="s">
        <v>1114</v>
      </c>
      <c r="E288" s="59" t="s">
        <v>1115</v>
      </c>
      <c r="F288" s="60" t="s">
        <v>1109</v>
      </c>
      <c r="G288" s="60" t="s">
        <v>922</v>
      </c>
      <c r="H288" s="61" t="s">
        <v>89</v>
      </c>
      <c r="I288" s="62">
        <v>380000000</v>
      </c>
      <c r="J288" s="62">
        <v>380000000</v>
      </c>
      <c r="K288" s="62">
        <v>93891428.569999993</v>
      </c>
      <c r="L288" s="62" t="s">
        <v>85</v>
      </c>
      <c r="M288" s="62">
        <v>93891428.569999993</v>
      </c>
      <c r="N288" s="62">
        <v>14797283696.929001</v>
      </c>
      <c r="O288" s="62" t="s">
        <v>85</v>
      </c>
      <c r="P288" s="62">
        <v>19158544504.957001</v>
      </c>
      <c r="Q288" s="62">
        <v>93891428.569999993</v>
      </c>
      <c r="R288" s="62" t="s">
        <v>1192</v>
      </c>
      <c r="S288" s="58" t="s">
        <v>102</v>
      </c>
      <c r="T288" s="58" t="s">
        <v>97</v>
      </c>
      <c r="U288" s="58" t="s">
        <v>129</v>
      </c>
      <c r="V288" s="58" t="s">
        <v>279</v>
      </c>
      <c r="X288" s="140"/>
    </row>
    <row r="289" spans="1:24" s="139" customFormat="1" ht="15.75" customHeight="1" x14ac:dyDescent="0.2">
      <c r="A289" s="58" t="s">
        <v>1756</v>
      </c>
      <c r="B289" s="58" t="s">
        <v>153</v>
      </c>
      <c r="C289" s="61" t="s">
        <v>262</v>
      </c>
      <c r="D289" s="59" t="s">
        <v>1170</v>
      </c>
      <c r="E289" s="59" t="s">
        <v>1171</v>
      </c>
      <c r="F289" s="60" t="s">
        <v>1172</v>
      </c>
      <c r="G289" s="60" t="s">
        <v>922</v>
      </c>
      <c r="H289" s="61" t="s">
        <v>86</v>
      </c>
      <c r="I289" s="62">
        <v>99600000</v>
      </c>
      <c r="J289" s="62">
        <v>132246888.84878698</v>
      </c>
      <c r="K289" s="62">
        <v>598564.47400000005</v>
      </c>
      <c r="L289" s="62" t="s">
        <v>85</v>
      </c>
      <c r="M289" s="62">
        <v>557172.46100000001</v>
      </c>
      <c r="N289" s="62">
        <v>94333726.343999997</v>
      </c>
      <c r="O289" s="62" t="s">
        <v>85</v>
      </c>
      <c r="P289" s="62">
        <v>113691031.825</v>
      </c>
      <c r="Q289" s="62">
        <v>419627.09</v>
      </c>
      <c r="R289" s="62" t="s">
        <v>268</v>
      </c>
      <c r="S289" s="58" t="s">
        <v>334</v>
      </c>
      <c r="T289" s="58" t="s">
        <v>95</v>
      </c>
      <c r="U289" s="58" t="s">
        <v>1173</v>
      </c>
      <c r="V289" s="58" t="s">
        <v>279</v>
      </c>
      <c r="X289" s="140"/>
    </row>
    <row r="290" spans="1:24" s="139" customFormat="1" ht="15.75" customHeight="1" x14ac:dyDescent="0.2">
      <c r="A290" s="58" t="s">
        <v>1756</v>
      </c>
      <c r="B290" s="58" t="s">
        <v>153</v>
      </c>
      <c r="C290" s="61" t="s">
        <v>262</v>
      </c>
      <c r="D290" s="59" t="s">
        <v>1350</v>
      </c>
      <c r="E290" s="59" t="s">
        <v>1351</v>
      </c>
      <c r="F290" s="60" t="s">
        <v>1248</v>
      </c>
      <c r="G290" s="60" t="s">
        <v>777</v>
      </c>
      <c r="H290" s="61" t="s">
        <v>86</v>
      </c>
      <c r="I290" s="62">
        <v>96300000</v>
      </c>
      <c r="J290" s="62">
        <v>127865214.82066453</v>
      </c>
      <c r="K290" s="62">
        <v>133279441.32700001</v>
      </c>
      <c r="L290" s="62">
        <v>1782281.2990000001</v>
      </c>
      <c r="M290" s="62">
        <v>122390528.95299999</v>
      </c>
      <c r="N290" s="62">
        <v>21004832222.869999</v>
      </c>
      <c r="O290" s="62">
        <v>297754424.26099998</v>
      </c>
      <c r="P290" s="62">
        <v>24973785484.436001</v>
      </c>
      <c r="Q290" s="62">
        <v>92176812.549999997</v>
      </c>
      <c r="R290" s="62" t="s">
        <v>268</v>
      </c>
      <c r="S290" s="58" t="s">
        <v>334</v>
      </c>
      <c r="T290" s="58" t="s">
        <v>152</v>
      </c>
      <c r="U290" s="58" t="s">
        <v>120</v>
      </c>
      <c r="V290" s="58" t="s">
        <v>279</v>
      </c>
      <c r="X290" s="140"/>
    </row>
    <row r="291" spans="1:24" s="139" customFormat="1" ht="15.75" customHeight="1" x14ac:dyDescent="0.2">
      <c r="A291" s="58" t="s">
        <v>1756</v>
      </c>
      <c r="B291" s="58" t="s">
        <v>153</v>
      </c>
      <c r="C291" s="61" t="s">
        <v>262</v>
      </c>
      <c r="D291" s="59" t="s">
        <v>1174</v>
      </c>
      <c r="E291" s="59" t="s">
        <v>1175</v>
      </c>
      <c r="F291" s="60" t="s">
        <v>1176</v>
      </c>
      <c r="G291" s="60" t="s">
        <v>1177</v>
      </c>
      <c r="H291" s="61" t="s">
        <v>86</v>
      </c>
      <c r="I291" s="62">
        <v>137600000</v>
      </c>
      <c r="J291" s="62">
        <v>182702529.17262137</v>
      </c>
      <c r="K291" s="62">
        <v>86195563.790999994</v>
      </c>
      <c r="L291" s="62">
        <v>3652608.0279999999</v>
      </c>
      <c r="M291" s="62">
        <v>76733644.619000003</v>
      </c>
      <c r="N291" s="62">
        <v>13584415854.120001</v>
      </c>
      <c r="O291" s="62">
        <v>651486815</v>
      </c>
      <c r="P291" s="62">
        <v>15657498962.9</v>
      </c>
      <c r="Q291" s="62">
        <v>57790932.328000002</v>
      </c>
      <c r="R291" s="62" t="s">
        <v>1192</v>
      </c>
      <c r="S291" s="58" t="s">
        <v>102</v>
      </c>
      <c r="T291" s="58" t="s">
        <v>95</v>
      </c>
      <c r="U291" s="58" t="s">
        <v>111</v>
      </c>
      <c r="V291" s="58" t="s">
        <v>279</v>
      </c>
      <c r="X291" s="140"/>
    </row>
    <row r="292" spans="1:24" s="139" customFormat="1" ht="15.75" customHeight="1" x14ac:dyDescent="0.2">
      <c r="A292" s="58" t="s">
        <v>1756</v>
      </c>
      <c r="B292" s="58" t="s">
        <v>153</v>
      </c>
      <c r="C292" s="61" t="s">
        <v>262</v>
      </c>
      <c r="D292" s="59" t="s">
        <v>1540</v>
      </c>
      <c r="E292" s="59" t="s">
        <v>1541</v>
      </c>
      <c r="F292" s="60" t="s">
        <v>1542</v>
      </c>
      <c r="G292" s="60" t="s">
        <v>1238</v>
      </c>
      <c r="H292" s="61" t="s">
        <v>86</v>
      </c>
      <c r="I292" s="62">
        <v>129400000</v>
      </c>
      <c r="J292" s="62">
        <v>171814733.10274133</v>
      </c>
      <c r="K292" s="62">
        <v>182041025.08000001</v>
      </c>
      <c r="L292" s="62">
        <v>3246155.7030000002</v>
      </c>
      <c r="M292" s="62">
        <v>166413974.12200001</v>
      </c>
      <c r="N292" s="62">
        <v>28689654994.257999</v>
      </c>
      <c r="O292" s="62">
        <v>535047476.43099999</v>
      </c>
      <c r="P292" s="62">
        <v>33956768770.374001</v>
      </c>
      <c r="Q292" s="62">
        <v>125332489.61</v>
      </c>
      <c r="R292" s="62" t="s">
        <v>268</v>
      </c>
      <c r="S292" s="58" t="s">
        <v>334</v>
      </c>
      <c r="T292" s="58" t="s">
        <v>1195</v>
      </c>
      <c r="U292" s="58" t="s">
        <v>1047</v>
      </c>
      <c r="V292" s="58" t="s">
        <v>279</v>
      </c>
      <c r="X292" s="140"/>
    </row>
    <row r="293" spans="1:24" s="139" customFormat="1" ht="15.75" customHeight="1" x14ac:dyDescent="0.2">
      <c r="A293" s="58" t="s">
        <v>1756</v>
      </c>
      <c r="B293" s="58" t="s">
        <v>153</v>
      </c>
      <c r="C293" s="61" t="s">
        <v>262</v>
      </c>
      <c r="D293" s="59" t="s">
        <v>1178</v>
      </c>
      <c r="E293" s="59" t="s">
        <v>1179</v>
      </c>
      <c r="F293" s="60" t="s">
        <v>1176</v>
      </c>
      <c r="G293" s="60" t="s">
        <v>1543</v>
      </c>
      <c r="H293" s="61" t="s">
        <v>86</v>
      </c>
      <c r="I293" s="62">
        <v>137600000</v>
      </c>
      <c r="J293" s="62">
        <v>182702529.17262137</v>
      </c>
      <c r="K293" s="62">
        <v>122703159.274</v>
      </c>
      <c r="L293" s="62">
        <v>15843855.657</v>
      </c>
      <c r="M293" s="62">
        <v>98704719.756999999</v>
      </c>
      <c r="N293" s="62">
        <v>19338010784.724998</v>
      </c>
      <c r="O293" s="62">
        <v>3104154309.1900001</v>
      </c>
      <c r="P293" s="62">
        <v>20140696495.110001</v>
      </c>
      <c r="Q293" s="62">
        <v>74338157.769999996</v>
      </c>
      <c r="R293" s="62" t="s">
        <v>1192</v>
      </c>
      <c r="S293" s="58" t="s">
        <v>102</v>
      </c>
      <c r="T293" s="58" t="s">
        <v>1195</v>
      </c>
      <c r="U293" s="58" t="s">
        <v>111</v>
      </c>
      <c r="V293" s="58" t="s">
        <v>279</v>
      </c>
      <c r="X293" s="140"/>
    </row>
    <row r="294" spans="1:24" s="139" customFormat="1" ht="15.75" customHeight="1" x14ac:dyDescent="0.2">
      <c r="A294" s="58" t="s">
        <v>1756</v>
      </c>
      <c r="B294" s="58" t="s">
        <v>153</v>
      </c>
      <c r="C294" s="61" t="s">
        <v>262</v>
      </c>
      <c r="D294" s="59" t="s">
        <v>1253</v>
      </c>
      <c r="E294" s="59" t="s">
        <v>1254</v>
      </c>
      <c r="F294" s="60" t="s">
        <v>1255</v>
      </c>
      <c r="G294" s="60" t="s">
        <v>1256</v>
      </c>
      <c r="H294" s="61" t="s">
        <v>86</v>
      </c>
      <c r="I294" s="62">
        <v>69600000</v>
      </c>
      <c r="J294" s="62">
        <v>92413488.593128249</v>
      </c>
      <c r="K294" s="62">
        <v>86609282.379999995</v>
      </c>
      <c r="L294" s="62">
        <v>3532174.4819999998</v>
      </c>
      <c r="M294" s="62">
        <v>77292227.357999995</v>
      </c>
      <c r="N294" s="62">
        <v>13649617879.695</v>
      </c>
      <c r="O294" s="62">
        <v>603878283.95899999</v>
      </c>
      <c r="P294" s="62">
        <v>15771477761.854</v>
      </c>
      <c r="Q294" s="62">
        <v>58211621.549999997</v>
      </c>
      <c r="R294" s="62" t="s">
        <v>268</v>
      </c>
      <c r="S294" s="58" t="s">
        <v>334</v>
      </c>
      <c r="T294" s="58" t="s">
        <v>246</v>
      </c>
      <c r="U294" s="58" t="s">
        <v>120</v>
      </c>
      <c r="V294" s="58" t="s">
        <v>279</v>
      </c>
      <c r="X294" s="140"/>
    </row>
    <row r="295" spans="1:24" s="139" customFormat="1" ht="15.75" customHeight="1" x14ac:dyDescent="0.2">
      <c r="A295" s="58" t="s">
        <v>1756</v>
      </c>
      <c r="B295" s="58" t="s">
        <v>153</v>
      </c>
      <c r="C295" s="61" t="s">
        <v>262</v>
      </c>
      <c r="D295" s="59" t="s">
        <v>1352</v>
      </c>
      <c r="E295" s="59" t="s">
        <v>1353</v>
      </c>
      <c r="F295" s="60" t="s">
        <v>1354</v>
      </c>
      <c r="G295" s="60" t="s">
        <v>1355</v>
      </c>
      <c r="H295" s="61" t="s">
        <v>86</v>
      </c>
      <c r="I295" s="62">
        <v>320300000</v>
      </c>
      <c r="J295" s="62">
        <v>425287936.72958302</v>
      </c>
      <c r="K295" s="62">
        <v>456193920.829</v>
      </c>
      <c r="L295" s="62" t="s">
        <v>85</v>
      </c>
      <c r="M295" s="62">
        <v>424647136.23500001</v>
      </c>
      <c r="N295" s="62">
        <v>71896135463.410004</v>
      </c>
      <c r="O295" s="62" t="s">
        <v>85</v>
      </c>
      <c r="P295" s="62">
        <v>86649241388.460007</v>
      </c>
      <c r="Q295" s="62">
        <v>319817389.56</v>
      </c>
      <c r="R295" s="62" t="s">
        <v>268</v>
      </c>
      <c r="S295" s="58" t="s">
        <v>334</v>
      </c>
      <c r="T295" s="58" t="s">
        <v>280</v>
      </c>
      <c r="U295" s="58" t="s">
        <v>358</v>
      </c>
      <c r="V295" s="58" t="s">
        <v>279</v>
      </c>
      <c r="X295" s="140"/>
    </row>
    <row r="296" spans="1:24" s="139" customFormat="1" ht="15.75" customHeight="1" x14ac:dyDescent="0.2">
      <c r="A296" s="58" t="s">
        <v>1756</v>
      </c>
      <c r="B296" s="58" t="s">
        <v>153</v>
      </c>
      <c r="C296" s="61" t="s">
        <v>262</v>
      </c>
      <c r="D296" s="59" t="s">
        <v>1257</v>
      </c>
      <c r="E296" s="59" t="s">
        <v>1258</v>
      </c>
      <c r="F296" s="60" t="s">
        <v>1259</v>
      </c>
      <c r="G296" s="60" t="s">
        <v>1238</v>
      </c>
      <c r="H296" s="61" t="s">
        <v>86</v>
      </c>
      <c r="I296" s="62">
        <v>85000000</v>
      </c>
      <c r="J296" s="62">
        <v>112861300.7243664</v>
      </c>
      <c r="K296" s="62">
        <v>62949960.351999998</v>
      </c>
      <c r="L296" s="62">
        <v>16107007.76</v>
      </c>
      <c r="M296" s="62">
        <v>42730435.167999998</v>
      </c>
      <c r="N296" s="62">
        <v>9920910100.3689995</v>
      </c>
      <c r="O296" s="62">
        <v>3236326289</v>
      </c>
      <c r="P296" s="62">
        <v>8719144615.6700001</v>
      </c>
      <c r="Q296" s="62">
        <v>32181863.631999999</v>
      </c>
      <c r="R296" s="62" t="s">
        <v>1192</v>
      </c>
      <c r="S296" s="58" t="s">
        <v>102</v>
      </c>
      <c r="T296" s="58" t="s">
        <v>1420</v>
      </c>
      <c r="U296" s="58" t="s">
        <v>358</v>
      </c>
      <c r="V296" s="58" t="s">
        <v>279</v>
      </c>
      <c r="X296" s="140"/>
    </row>
    <row r="297" spans="1:24" s="139" customFormat="1" ht="15.75" customHeight="1" x14ac:dyDescent="0.2">
      <c r="A297" s="58" t="s">
        <v>1756</v>
      </c>
      <c r="B297" s="58" t="s">
        <v>153</v>
      </c>
      <c r="C297" s="61" t="s">
        <v>262</v>
      </c>
      <c r="D297" s="59" t="s">
        <v>1356</v>
      </c>
      <c r="E297" s="59" t="s">
        <v>1357</v>
      </c>
      <c r="F297" s="60" t="s">
        <v>1342</v>
      </c>
      <c r="G297" s="60" t="s">
        <v>844</v>
      </c>
      <c r="H297" s="61" t="s">
        <v>86</v>
      </c>
      <c r="I297" s="62">
        <v>46900000</v>
      </c>
      <c r="J297" s="62">
        <v>62272882.399679817</v>
      </c>
      <c r="K297" s="62">
        <v>66899098.001999997</v>
      </c>
      <c r="L297" s="62">
        <v>4988953.2070000004</v>
      </c>
      <c r="M297" s="62">
        <v>57439204.571999997</v>
      </c>
      <c r="N297" s="62">
        <v>10543293964.950001</v>
      </c>
      <c r="O297" s="62">
        <v>936504091.08599997</v>
      </c>
      <c r="P297" s="62">
        <v>11720468778.405001</v>
      </c>
      <c r="Q297" s="62">
        <v>43259579.299999997</v>
      </c>
      <c r="R297" s="62" t="s">
        <v>268</v>
      </c>
      <c r="S297" s="58" t="s">
        <v>334</v>
      </c>
      <c r="T297" s="58" t="s">
        <v>246</v>
      </c>
      <c r="U297" s="58" t="s">
        <v>93</v>
      </c>
      <c r="V297" s="58" t="s">
        <v>279</v>
      </c>
      <c r="X297" s="140"/>
    </row>
    <row r="298" spans="1:24" s="139" customFormat="1" ht="15.75" customHeight="1" x14ac:dyDescent="0.2">
      <c r="A298" s="58" t="s">
        <v>1756</v>
      </c>
      <c r="B298" s="58" t="s">
        <v>153</v>
      </c>
      <c r="C298" s="61" t="s">
        <v>262</v>
      </c>
      <c r="D298" s="59" t="s">
        <v>1260</v>
      </c>
      <c r="E298" s="59" t="s">
        <v>1261</v>
      </c>
      <c r="F298" s="60" t="s">
        <v>1259</v>
      </c>
      <c r="G298" s="60" t="s">
        <v>777</v>
      </c>
      <c r="H298" s="61" t="s">
        <v>86</v>
      </c>
      <c r="I298" s="62">
        <v>288200000</v>
      </c>
      <c r="J298" s="62">
        <v>382666198.45602822</v>
      </c>
      <c r="K298" s="62">
        <v>246647948.98100001</v>
      </c>
      <c r="L298" s="62">
        <v>47303999.965999998</v>
      </c>
      <c r="M298" s="62">
        <v>183580352.99700001</v>
      </c>
      <c r="N298" s="62">
        <v>38871702453.879997</v>
      </c>
      <c r="O298" s="62">
        <v>9136095359</v>
      </c>
      <c r="P298" s="62">
        <v>37459568106.483002</v>
      </c>
      <c r="Q298" s="62">
        <v>138261121.435</v>
      </c>
      <c r="R298" s="62" t="s">
        <v>1192</v>
      </c>
      <c r="S298" s="58" t="s">
        <v>102</v>
      </c>
      <c r="T298" s="58" t="s">
        <v>1420</v>
      </c>
      <c r="U298" s="58" t="s">
        <v>450</v>
      </c>
      <c r="V298" s="58" t="s">
        <v>279</v>
      </c>
      <c r="X298" s="140"/>
    </row>
    <row r="299" spans="1:24" s="139" customFormat="1" ht="15.75" customHeight="1" x14ac:dyDescent="0.2">
      <c r="A299" s="58" t="s">
        <v>1756</v>
      </c>
      <c r="B299" s="58" t="s">
        <v>153</v>
      </c>
      <c r="C299" s="61" t="s">
        <v>262</v>
      </c>
      <c r="D299" s="59" t="s">
        <v>1358</v>
      </c>
      <c r="E299" s="59" t="s">
        <v>1359</v>
      </c>
      <c r="F299" s="60" t="s">
        <v>1259</v>
      </c>
      <c r="G299" s="60" t="s">
        <v>777</v>
      </c>
      <c r="H299" s="61" t="s">
        <v>86</v>
      </c>
      <c r="I299" s="62">
        <v>288700000</v>
      </c>
      <c r="J299" s="62">
        <v>383330088.46028918</v>
      </c>
      <c r="K299" s="62">
        <v>322549430.96600002</v>
      </c>
      <c r="L299" s="62">
        <v>74252463.349999994</v>
      </c>
      <c r="M299" s="62">
        <v>226439998.51800001</v>
      </c>
      <c r="N299" s="62">
        <v>50833771612.392998</v>
      </c>
      <c r="O299" s="62">
        <v>15583409035</v>
      </c>
      <c r="P299" s="62">
        <v>46205078092.605003</v>
      </c>
      <c r="Q299" s="62">
        <v>170540298.13999999</v>
      </c>
      <c r="R299" s="62" t="s">
        <v>1192</v>
      </c>
      <c r="S299" s="58" t="s">
        <v>102</v>
      </c>
      <c r="T299" s="58" t="s">
        <v>1360</v>
      </c>
      <c r="U299" s="58" t="s">
        <v>258</v>
      </c>
      <c r="V299" s="58" t="s">
        <v>279</v>
      </c>
      <c r="X299" s="140"/>
    </row>
    <row r="300" spans="1:24" s="139" customFormat="1" ht="15.75" customHeight="1" x14ac:dyDescent="0.2">
      <c r="A300" s="58" t="s">
        <v>1756</v>
      </c>
      <c r="B300" s="58" t="s">
        <v>153</v>
      </c>
      <c r="C300" s="61" t="s">
        <v>262</v>
      </c>
      <c r="D300" s="59" t="s">
        <v>1361</v>
      </c>
      <c r="E300" s="59" t="s">
        <v>1544</v>
      </c>
      <c r="F300" s="60" t="s">
        <v>1362</v>
      </c>
      <c r="G300" s="60" t="s">
        <v>1267</v>
      </c>
      <c r="H300" s="61" t="s">
        <v>86</v>
      </c>
      <c r="I300" s="62">
        <v>123400000</v>
      </c>
      <c r="J300" s="62">
        <v>163848053.05160958</v>
      </c>
      <c r="K300" s="62">
        <v>147374270.85499999</v>
      </c>
      <c r="L300" s="62">
        <v>34400000</v>
      </c>
      <c r="M300" s="62">
        <v>102975218.009</v>
      </c>
      <c r="N300" s="62">
        <v>23226176539.056999</v>
      </c>
      <c r="O300" s="62">
        <v>7101549760</v>
      </c>
      <c r="P300" s="62">
        <v>21012091595.275002</v>
      </c>
      <c r="Q300" s="62">
        <v>77554427.200000003</v>
      </c>
      <c r="R300" s="62" t="s">
        <v>268</v>
      </c>
      <c r="S300" s="58" t="s">
        <v>334</v>
      </c>
      <c r="T300" s="58" t="s">
        <v>90</v>
      </c>
      <c r="U300" s="58" t="s">
        <v>358</v>
      </c>
      <c r="V300" s="58" t="s">
        <v>279</v>
      </c>
      <c r="X300" s="140"/>
    </row>
    <row r="301" spans="1:24" s="139" customFormat="1" ht="15.75" customHeight="1" x14ac:dyDescent="0.2">
      <c r="A301" s="58" t="s">
        <v>1756</v>
      </c>
      <c r="B301" s="58" t="s">
        <v>153</v>
      </c>
      <c r="C301" s="61" t="s">
        <v>262</v>
      </c>
      <c r="D301" s="59" t="s">
        <v>1363</v>
      </c>
      <c r="E301" s="59" t="s">
        <v>1364</v>
      </c>
      <c r="F301" s="60" t="s">
        <v>1365</v>
      </c>
      <c r="G301" s="60" t="s">
        <v>1322</v>
      </c>
      <c r="H301" s="61" t="s">
        <v>86</v>
      </c>
      <c r="I301" s="62">
        <v>50600000</v>
      </c>
      <c r="J301" s="62">
        <v>67185668.431211054</v>
      </c>
      <c r="K301" s="62">
        <v>47621883.816</v>
      </c>
      <c r="L301" s="62">
        <v>5114023.0049999999</v>
      </c>
      <c r="M301" s="62">
        <v>39460266.189999998</v>
      </c>
      <c r="N301" s="62">
        <v>7505206127.3520002</v>
      </c>
      <c r="O301" s="62">
        <v>906738973.028</v>
      </c>
      <c r="P301" s="62">
        <v>8051866687.8380003</v>
      </c>
      <c r="Q301" s="62">
        <v>29718979</v>
      </c>
      <c r="R301" s="62" t="s">
        <v>268</v>
      </c>
      <c r="S301" s="58" t="s">
        <v>334</v>
      </c>
      <c r="T301" s="58" t="s">
        <v>1539</v>
      </c>
      <c r="U301" s="58" t="s">
        <v>358</v>
      </c>
      <c r="V301" s="58" t="s">
        <v>279</v>
      </c>
      <c r="X301" s="140"/>
    </row>
    <row r="302" spans="1:24" s="139" customFormat="1" ht="15.75" customHeight="1" x14ac:dyDescent="0.2">
      <c r="A302" s="58" t="s">
        <v>1756</v>
      </c>
      <c r="B302" s="58" t="s">
        <v>153</v>
      </c>
      <c r="C302" s="61" t="s">
        <v>262</v>
      </c>
      <c r="D302" s="59" t="s">
        <v>1545</v>
      </c>
      <c r="E302" s="59" t="s">
        <v>1546</v>
      </c>
      <c r="F302" s="60" t="s">
        <v>1506</v>
      </c>
      <c r="G302" s="60" t="s">
        <v>777</v>
      </c>
      <c r="H302" s="61" t="s">
        <v>86</v>
      </c>
      <c r="I302" s="62">
        <v>14800000</v>
      </c>
      <c r="J302" s="62">
        <v>19651144.126124974</v>
      </c>
      <c r="K302" s="62">
        <v>21111016.000999998</v>
      </c>
      <c r="L302" s="62" t="s">
        <v>85</v>
      </c>
      <c r="M302" s="62">
        <v>19651144.125999998</v>
      </c>
      <c r="N302" s="62">
        <v>3327094897.2550001</v>
      </c>
      <c r="O302" s="62" t="s">
        <v>85</v>
      </c>
      <c r="P302" s="62">
        <v>4009815646.0900002</v>
      </c>
      <c r="Q302" s="62">
        <v>14800000</v>
      </c>
      <c r="R302" s="62" t="s">
        <v>268</v>
      </c>
      <c r="S302" s="58" t="s">
        <v>334</v>
      </c>
      <c r="T302" s="58" t="s">
        <v>94</v>
      </c>
      <c r="U302" s="58" t="s">
        <v>230</v>
      </c>
      <c r="V302" s="58" t="s">
        <v>279</v>
      </c>
      <c r="X302" s="140"/>
    </row>
    <row r="303" spans="1:24" s="139" customFormat="1" ht="15.75" customHeight="1" x14ac:dyDescent="0.2">
      <c r="A303" s="58" t="s">
        <v>1756</v>
      </c>
      <c r="B303" s="58" t="s">
        <v>153</v>
      </c>
      <c r="C303" s="61" t="s">
        <v>262</v>
      </c>
      <c r="D303" s="59" t="s">
        <v>1547</v>
      </c>
      <c r="E303" s="59" t="s">
        <v>1548</v>
      </c>
      <c r="F303" s="60" t="s">
        <v>1506</v>
      </c>
      <c r="G303" s="60" t="s">
        <v>1529</v>
      </c>
      <c r="H303" s="61" t="s">
        <v>86</v>
      </c>
      <c r="I303" s="62">
        <v>21100000</v>
      </c>
      <c r="J303" s="62">
        <v>28016158.179813307</v>
      </c>
      <c r="K303" s="62">
        <v>30097462.000999998</v>
      </c>
      <c r="L303" s="62" t="s">
        <v>85</v>
      </c>
      <c r="M303" s="62">
        <v>28016158.18</v>
      </c>
      <c r="N303" s="62">
        <v>4743358265.6809998</v>
      </c>
      <c r="O303" s="62" t="s">
        <v>85</v>
      </c>
      <c r="P303" s="62">
        <v>5716696630.5740004</v>
      </c>
      <c r="Q303" s="62">
        <v>21100000</v>
      </c>
      <c r="R303" s="62" t="s">
        <v>1192</v>
      </c>
      <c r="S303" s="58" t="s">
        <v>102</v>
      </c>
      <c r="T303" s="58" t="s">
        <v>1332</v>
      </c>
      <c r="U303" s="58" t="s">
        <v>50</v>
      </c>
      <c r="V303" s="58" t="s">
        <v>279</v>
      </c>
      <c r="X303" s="140"/>
    </row>
    <row r="304" spans="1:24" s="139" customFormat="1" ht="15.75" customHeight="1" x14ac:dyDescent="0.2">
      <c r="A304" s="58" t="s">
        <v>1756</v>
      </c>
      <c r="B304" s="58" t="s">
        <v>153</v>
      </c>
      <c r="C304" s="61" t="s">
        <v>262</v>
      </c>
      <c r="D304" s="59" t="s">
        <v>1549</v>
      </c>
      <c r="E304" s="59" t="s">
        <v>1550</v>
      </c>
      <c r="F304" s="60" t="s">
        <v>1551</v>
      </c>
      <c r="G304" s="60" t="s">
        <v>1322</v>
      </c>
      <c r="H304" s="61" t="s">
        <v>91</v>
      </c>
      <c r="I304" s="62">
        <v>21713100000</v>
      </c>
      <c r="J304" s="62">
        <v>159227807.71024621</v>
      </c>
      <c r="K304" s="62">
        <v>186684794.67399999</v>
      </c>
      <c r="L304" s="62">
        <v>22291885.254000001</v>
      </c>
      <c r="M304" s="62">
        <v>132884070.764</v>
      </c>
      <c r="N304" s="62">
        <v>29421512812.957001</v>
      </c>
      <c r="O304" s="62">
        <v>3829264100</v>
      </c>
      <c r="P304" s="62">
        <v>27114992523.786999</v>
      </c>
      <c r="Q304" s="62">
        <v>18120736311</v>
      </c>
      <c r="R304" s="62" t="s">
        <v>268</v>
      </c>
      <c r="S304" s="58" t="s">
        <v>334</v>
      </c>
      <c r="T304" s="58" t="s">
        <v>143</v>
      </c>
      <c r="U304" s="58" t="s">
        <v>111</v>
      </c>
      <c r="V304" s="58" t="s">
        <v>279</v>
      </c>
      <c r="X304" s="140"/>
    </row>
    <row r="305" spans="1:24" s="139" customFormat="1" ht="15.75" customHeight="1" x14ac:dyDescent="0.2">
      <c r="A305" s="58" t="s">
        <v>1756</v>
      </c>
      <c r="B305" s="58" t="s">
        <v>153</v>
      </c>
      <c r="C305" s="61" t="s">
        <v>262</v>
      </c>
      <c r="D305" s="59" t="s">
        <v>1366</v>
      </c>
      <c r="E305" s="59" t="s">
        <v>1367</v>
      </c>
      <c r="F305" s="60" t="s">
        <v>1368</v>
      </c>
      <c r="G305" s="60" t="s">
        <v>922</v>
      </c>
      <c r="H305" s="61" t="s">
        <v>86</v>
      </c>
      <c r="I305" s="62">
        <v>145700000</v>
      </c>
      <c r="J305" s="62">
        <v>193457547.24164924</v>
      </c>
      <c r="K305" s="62">
        <v>129586376.956</v>
      </c>
      <c r="L305" s="62">
        <v>117192249.21600001</v>
      </c>
      <c r="M305" s="62">
        <v>10220567.004000001</v>
      </c>
      <c r="N305" s="62">
        <v>20422805492.227001</v>
      </c>
      <c r="O305" s="62">
        <v>20358976806.786999</v>
      </c>
      <c r="P305" s="62">
        <v>2085506534.513</v>
      </c>
      <c r="Q305" s="62">
        <v>7697485.2300000004</v>
      </c>
      <c r="R305" s="62" t="s">
        <v>1192</v>
      </c>
      <c r="S305" s="58" t="s">
        <v>102</v>
      </c>
      <c r="T305" s="58" t="s">
        <v>1292</v>
      </c>
      <c r="U305" s="58" t="s">
        <v>635</v>
      </c>
      <c r="V305" s="58" t="s">
        <v>279</v>
      </c>
      <c r="X305" s="140"/>
    </row>
    <row r="306" spans="1:24" s="139" customFormat="1" ht="15.75" customHeight="1" x14ac:dyDescent="0.2">
      <c r="A306" s="58" t="s">
        <v>1756</v>
      </c>
      <c r="B306" s="58" t="s">
        <v>153</v>
      </c>
      <c r="C306" s="61" t="s">
        <v>262</v>
      </c>
      <c r="D306" s="59" t="s">
        <v>1552</v>
      </c>
      <c r="E306" s="59" t="s">
        <v>1553</v>
      </c>
      <c r="F306" s="60" t="s">
        <v>1535</v>
      </c>
      <c r="G306" s="60" t="s">
        <v>1322</v>
      </c>
      <c r="H306" s="61" t="s">
        <v>86</v>
      </c>
      <c r="I306" s="62">
        <v>15400000</v>
      </c>
      <c r="J306" s="62">
        <v>20447812.131238148</v>
      </c>
      <c r="K306" s="62">
        <v>20584576.842</v>
      </c>
      <c r="L306" s="62" t="s">
        <v>85</v>
      </c>
      <c r="M306" s="62">
        <v>19161109.361000001</v>
      </c>
      <c r="N306" s="62">
        <v>3244128116.4419999</v>
      </c>
      <c r="O306" s="62" t="s">
        <v>85</v>
      </c>
      <c r="P306" s="62">
        <v>3909824060.0120001</v>
      </c>
      <c r="Q306" s="62">
        <v>14430936.779999999</v>
      </c>
      <c r="R306" s="62" t="s">
        <v>268</v>
      </c>
      <c r="S306" s="58" t="s">
        <v>334</v>
      </c>
      <c r="T306" s="58" t="s">
        <v>129</v>
      </c>
      <c r="U306" s="58" t="s">
        <v>230</v>
      </c>
      <c r="V306" s="58" t="s">
        <v>279</v>
      </c>
      <c r="X306" s="140"/>
    </row>
    <row r="307" spans="1:24" s="139" customFormat="1" ht="15.75" customHeight="1" x14ac:dyDescent="0.2">
      <c r="A307" s="58" t="s">
        <v>1756</v>
      </c>
      <c r="B307" s="58" t="s">
        <v>153</v>
      </c>
      <c r="C307" s="61" t="s">
        <v>262</v>
      </c>
      <c r="D307" s="59" t="s">
        <v>1554</v>
      </c>
      <c r="E307" s="59" t="s">
        <v>1555</v>
      </c>
      <c r="F307" s="60" t="s">
        <v>1538</v>
      </c>
      <c r="G307" s="60" t="s">
        <v>1322</v>
      </c>
      <c r="H307" s="61" t="s">
        <v>86</v>
      </c>
      <c r="I307" s="62">
        <v>100700000</v>
      </c>
      <c r="J307" s="62">
        <v>133707446.85816114</v>
      </c>
      <c r="K307" s="62">
        <v>140296656.98899999</v>
      </c>
      <c r="L307" s="62" t="s">
        <v>85</v>
      </c>
      <c r="M307" s="62">
        <v>130594843.31900001</v>
      </c>
      <c r="N307" s="62">
        <v>22110745004.308998</v>
      </c>
      <c r="O307" s="62" t="s">
        <v>85</v>
      </c>
      <c r="P307" s="62">
        <v>26647875700.247002</v>
      </c>
      <c r="Q307" s="62">
        <v>98355783.700000003</v>
      </c>
      <c r="R307" s="62" t="s">
        <v>268</v>
      </c>
      <c r="S307" s="58" t="s">
        <v>334</v>
      </c>
      <c r="T307" s="58" t="s">
        <v>129</v>
      </c>
      <c r="U307" s="58" t="s">
        <v>358</v>
      </c>
      <c r="V307" s="58" t="s">
        <v>279</v>
      </c>
      <c r="X307" s="140"/>
    </row>
    <row r="308" spans="1:24" s="139" customFormat="1" ht="15.75" customHeight="1" x14ac:dyDescent="0.2">
      <c r="A308" s="58" t="s">
        <v>1756</v>
      </c>
      <c r="B308" s="58" t="s">
        <v>153</v>
      </c>
      <c r="C308" s="61" t="s">
        <v>262</v>
      </c>
      <c r="D308" s="59" t="s">
        <v>1556</v>
      </c>
      <c r="E308" s="59" t="s">
        <v>1557</v>
      </c>
      <c r="F308" s="60" t="s">
        <v>1558</v>
      </c>
      <c r="G308" s="60" t="s">
        <v>1238</v>
      </c>
      <c r="H308" s="61" t="s">
        <v>86</v>
      </c>
      <c r="I308" s="62">
        <v>145400000</v>
      </c>
      <c r="J308" s="62">
        <v>193059213.23909265</v>
      </c>
      <c r="K308" s="62">
        <v>155551101.00400001</v>
      </c>
      <c r="L308" s="62">
        <v>40007391.600000001</v>
      </c>
      <c r="M308" s="62">
        <v>106182567.28200001</v>
      </c>
      <c r="N308" s="62">
        <v>24514844496.327999</v>
      </c>
      <c r="O308" s="62">
        <v>7263297937</v>
      </c>
      <c r="P308" s="62">
        <v>21666551163.363998</v>
      </c>
      <c r="Q308" s="62">
        <v>79970000</v>
      </c>
      <c r="R308" s="62" t="s">
        <v>268</v>
      </c>
      <c r="S308" s="58" t="s">
        <v>334</v>
      </c>
      <c r="T308" s="58" t="s">
        <v>96</v>
      </c>
      <c r="U308" s="58" t="s">
        <v>1511</v>
      </c>
      <c r="V308" s="58" t="s">
        <v>279</v>
      </c>
      <c r="X308" s="140"/>
    </row>
    <row r="309" spans="1:24" s="139" customFormat="1" ht="15.75" customHeight="1" x14ac:dyDescent="0.2">
      <c r="A309" s="58" t="s">
        <v>1756</v>
      </c>
      <c r="B309" s="58" t="s">
        <v>153</v>
      </c>
      <c r="C309" s="61" t="s">
        <v>262</v>
      </c>
      <c r="D309" s="59" t="s">
        <v>1559</v>
      </c>
      <c r="E309" s="59" t="s">
        <v>1560</v>
      </c>
      <c r="F309" s="60" t="s">
        <v>1506</v>
      </c>
      <c r="G309" s="60" t="s">
        <v>922</v>
      </c>
      <c r="H309" s="61" t="s">
        <v>86</v>
      </c>
      <c r="I309" s="62">
        <v>70570704</v>
      </c>
      <c r="J309" s="62">
        <v>93702369.958520547</v>
      </c>
      <c r="K309" s="62">
        <v>100663463.603</v>
      </c>
      <c r="L309" s="62">
        <v>20000000</v>
      </c>
      <c r="M309" s="62">
        <v>74887343.523000002</v>
      </c>
      <c r="N309" s="62">
        <v>15864556025.275999</v>
      </c>
      <c r="O309" s="62">
        <v>3435537489</v>
      </c>
      <c r="P309" s="62">
        <v>15280761253.584</v>
      </c>
      <c r="Q309" s="62">
        <v>56400415.009999998</v>
      </c>
      <c r="R309" s="62" t="s">
        <v>268</v>
      </c>
      <c r="S309" s="58" t="s">
        <v>334</v>
      </c>
      <c r="T309" s="58" t="s">
        <v>90</v>
      </c>
      <c r="U309" s="58" t="s">
        <v>1216</v>
      </c>
      <c r="V309" s="58" t="s">
        <v>279</v>
      </c>
      <c r="X309" s="140"/>
    </row>
    <row r="310" spans="1:24" s="139" customFormat="1" ht="15.75" customHeight="1" x14ac:dyDescent="0.2">
      <c r="A310" s="58" t="s">
        <v>1756</v>
      </c>
      <c r="B310" s="58" t="s">
        <v>153</v>
      </c>
      <c r="C310" s="61" t="s">
        <v>262</v>
      </c>
      <c r="D310" s="59" t="s">
        <v>1561</v>
      </c>
      <c r="E310" s="59" t="s">
        <v>1518</v>
      </c>
      <c r="F310" s="60" t="s">
        <v>1519</v>
      </c>
      <c r="G310" s="60" t="s">
        <v>1520</v>
      </c>
      <c r="H310" s="61" t="s">
        <v>86</v>
      </c>
      <c r="I310" s="62">
        <v>177000000</v>
      </c>
      <c r="J310" s="62">
        <v>235017061.50838649</v>
      </c>
      <c r="K310" s="62">
        <v>251241251.35600001</v>
      </c>
      <c r="L310" s="62">
        <v>329842.21899999998</v>
      </c>
      <c r="M310" s="62">
        <v>233540053.15400001</v>
      </c>
      <c r="N310" s="62">
        <v>39595606641.720001</v>
      </c>
      <c r="O310" s="62">
        <v>66681266.886</v>
      </c>
      <c r="P310" s="62">
        <v>47653844128.214996</v>
      </c>
      <c r="Q310" s="62">
        <v>175887610.63999999</v>
      </c>
      <c r="R310" s="62" t="s">
        <v>268</v>
      </c>
      <c r="S310" s="58" t="s">
        <v>334</v>
      </c>
      <c r="T310" s="58" t="s">
        <v>246</v>
      </c>
      <c r="U310" s="58" t="s">
        <v>93</v>
      </c>
      <c r="V310" s="58" t="s">
        <v>279</v>
      </c>
      <c r="X310" s="140"/>
    </row>
    <row r="311" spans="1:24" s="139" customFormat="1" ht="15.75" customHeight="1" x14ac:dyDescent="0.2">
      <c r="A311" s="58" t="s">
        <v>1756</v>
      </c>
      <c r="B311" s="58" t="s">
        <v>153</v>
      </c>
      <c r="C311" s="61" t="s">
        <v>262</v>
      </c>
      <c r="D311" s="59" t="s">
        <v>1562</v>
      </c>
      <c r="E311" s="59" t="s">
        <v>1563</v>
      </c>
      <c r="F311" s="60" t="s">
        <v>1506</v>
      </c>
      <c r="G311" s="60" t="s">
        <v>1296</v>
      </c>
      <c r="H311" s="61" t="s">
        <v>86</v>
      </c>
      <c r="I311" s="62">
        <v>142100000</v>
      </c>
      <c r="J311" s="62">
        <v>188677539.21097019</v>
      </c>
      <c r="K311" s="62">
        <v>202694282.00600001</v>
      </c>
      <c r="L311" s="62">
        <v>98025002.759000003</v>
      </c>
      <c r="M311" s="62">
        <v>95228375.692000002</v>
      </c>
      <c r="N311" s="62">
        <v>31944607087.833</v>
      </c>
      <c r="O311" s="62">
        <v>17359563139.284</v>
      </c>
      <c r="P311" s="62">
        <v>19431348543.875</v>
      </c>
      <c r="Q311" s="62">
        <v>71719995.090000004</v>
      </c>
      <c r="R311" s="62" t="s">
        <v>268</v>
      </c>
      <c r="S311" s="58" t="s">
        <v>334</v>
      </c>
      <c r="T311" s="58" t="s">
        <v>97</v>
      </c>
      <c r="U311" s="58"/>
      <c r="V311" s="58" t="s">
        <v>279</v>
      </c>
      <c r="X311" s="140"/>
    </row>
    <row r="312" spans="1:24" s="139" customFormat="1" ht="15.75" customHeight="1" x14ac:dyDescent="0.2">
      <c r="A312" s="58" t="s">
        <v>1756</v>
      </c>
      <c r="B312" s="58" t="s">
        <v>153</v>
      </c>
      <c r="C312" s="61" t="s">
        <v>262</v>
      </c>
      <c r="D312" s="59" t="s">
        <v>1564</v>
      </c>
      <c r="E312" s="59" t="s">
        <v>1565</v>
      </c>
      <c r="F312" s="60" t="s">
        <v>1506</v>
      </c>
      <c r="G312" s="60" t="s">
        <v>1322</v>
      </c>
      <c r="H312" s="61" t="s">
        <v>86</v>
      </c>
      <c r="I312" s="62">
        <v>416500000</v>
      </c>
      <c r="J312" s="62">
        <v>553020373.54939532</v>
      </c>
      <c r="K312" s="62">
        <v>446816080.07300001</v>
      </c>
      <c r="L312" s="62">
        <v>28793400.170000002</v>
      </c>
      <c r="M312" s="62">
        <v>387272560.76499999</v>
      </c>
      <c r="N312" s="62">
        <v>70418188304.110001</v>
      </c>
      <c r="O312" s="62">
        <v>6040972275.2869997</v>
      </c>
      <c r="P312" s="62">
        <v>79022959858.695999</v>
      </c>
      <c r="Q312" s="62">
        <v>291669221.01499999</v>
      </c>
      <c r="R312" s="62" t="s">
        <v>1192</v>
      </c>
      <c r="S312" s="58" t="s">
        <v>102</v>
      </c>
      <c r="T312" s="58" t="s">
        <v>94</v>
      </c>
      <c r="U312" s="58" t="s">
        <v>385</v>
      </c>
      <c r="V312" s="58" t="s">
        <v>279</v>
      </c>
      <c r="X312" s="140"/>
    </row>
    <row r="313" spans="1:24" s="139" customFormat="1" ht="15.75" customHeight="1" x14ac:dyDescent="0.2">
      <c r="A313" s="58" t="s">
        <v>1756</v>
      </c>
      <c r="B313" s="58" t="s">
        <v>153</v>
      </c>
      <c r="C313" s="61" t="s">
        <v>262</v>
      </c>
      <c r="D313" s="59" t="s">
        <v>1566</v>
      </c>
      <c r="E313" s="59" t="s">
        <v>1567</v>
      </c>
      <c r="F313" s="60" t="s">
        <v>787</v>
      </c>
      <c r="G313" s="60" t="s">
        <v>1427</v>
      </c>
      <c r="H313" s="61" t="s">
        <v>86</v>
      </c>
      <c r="I313" s="62">
        <v>278000000</v>
      </c>
      <c r="J313" s="62">
        <v>369122842.36910421</v>
      </c>
      <c r="K313" s="62">
        <v>301126177.13300002</v>
      </c>
      <c r="L313" s="62">
        <v>60979365</v>
      </c>
      <c r="M313" s="62">
        <v>219669415.03</v>
      </c>
      <c r="N313" s="62">
        <v>47457468050.919998</v>
      </c>
      <c r="O313" s="62">
        <v>12585324084</v>
      </c>
      <c r="P313" s="62">
        <v>44823540639.664001</v>
      </c>
      <c r="Q313" s="62">
        <v>165441122.49000001</v>
      </c>
      <c r="R313" s="62" t="s">
        <v>1192</v>
      </c>
      <c r="S313" s="58" t="s">
        <v>102</v>
      </c>
      <c r="T313" s="58" t="s">
        <v>129</v>
      </c>
      <c r="U313" s="58" t="s">
        <v>358</v>
      </c>
      <c r="V313" s="58" t="s">
        <v>279</v>
      </c>
      <c r="X313" s="140"/>
    </row>
    <row r="314" spans="1:24" s="139" customFormat="1" ht="15.75" customHeight="1" x14ac:dyDescent="0.2">
      <c r="A314" s="58" t="s">
        <v>1756</v>
      </c>
      <c r="B314" s="58" t="s">
        <v>153</v>
      </c>
      <c r="C314" s="61" t="s">
        <v>262</v>
      </c>
      <c r="D314" s="59" t="s">
        <v>1652</v>
      </c>
      <c r="E314" s="59" t="s">
        <v>1653</v>
      </c>
      <c r="F314" s="60" t="s">
        <v>1654</v>
      </c>
      <c r="G314" s="60" t="s">
        <v>1655</v>
      </c>
      <c r="H314" s="61" t="s">
        <v>86</v>
      </c>
      <c r="I314" s="62">
        <v>168900000</v>
      </c>
      <c r="J314" s="62">
        <v>224262043.43935865</v>
      </c>
      <c r="K314" s="62">
        <v>240922338.007</v>
      </c>
      <c r="L314" s="62">
        <v>3000000</v>
      </c>
      <c r="M314" s="62">
        <v>221310765.35699999</v>
      </c>
      <c r="N314" s="62">
        <v>37969346496.375</v>
      </c>
      <c r="O314" s="62">
        <v>596817300</v>
      </c>
      <c r="P314" s="62">
        <v>45158458147.929001</v>
      </c>
      <c r="Q314" s="62">
        <v>166677283.84</v>
      </c>
      <c r="R314" s="62" t="s">
        <v>268</v>
      </c>
      <c r="S314" s="58" t="s">
        <v>334</v>
      </c>
      <c r="T314" s="58" t="s">
        <v>152</v>
      </c>
      <c r="U314" s="58" t="s">
        <v>111</v>
      </c>
      <c r="V314" s="58" t="s">
        <v>279</v>
      </c>
      <c r="X314" s="140"/>
    </row>
    <row r="315" spans="1:24" s="139" customFormat="1" ht="15.75" customHeight="1" x14ac:dyDescent="0.2">
      <c r="A315" s="58" t="s">
        <v>1756</v>
      </c>
      <c r="B315" s="58" t="s">
        <v>153</v>
      </c>
      <c r="C315" s="61" t="s">
        <v>262</v>
      </c>
      <c r="D315" s="59" t="s">
        <v>1568</v>
      </c>
      <c r="E315" s="59" t="s">
        <v>1622</v>
      </c>
      <c r="F315" s="60" t="s">
        <v>1569</v>
      </c>
      <c r="G315" s="60" t="s">
        <v>670</v>
      </c>
      <c r="H315" s="61" t="s">
        <v>86</v>
      </c>
      <c r="I315" s="62">
        <v>139300000</v>
      </c>
      <c r="J315" s="62">
        <v>184959755.1871087</v>
      </c>
      <c r="K315" s="62">
        <v>198700306.00600001</v>
      </c>
      <c r="L315" s="62">
        <v>197156862.17500001</v>
      </c>
      <c r="M315" s="62" t="s">
        <v>85</v>
      </c>
      <c r="N315" s="62">
        <v>31315156701.866001</v>
      </c>
      <c r="O315" s="62">
        <v>33381278923</v>
      </c>
      <c r="P315" s="62" t="s">
        <v>85</v>
      </c>
      <c r="Q315" s="62" t="s">
        <v>85</v>
      </c>
      <c r="R315" s="62" t="s">
        <v>1192</v>
      </c>
      <c r="S315" s="58" t="s">
        <v>102</v>
      </c>
      <c r="T315" s="58" t="s">
        <v>102</v>
      </c>
      <c r="U315" s="58" t="s">
        <v>109</v>
      </c>
      <c r="V315" s="58" t="s">
        <v>279</v>
      </c>
      <c r="X315" s="140"/>
    </row>
    <row r="316" spans="1:24" s="139" customFormat="1" ht="15.75" customHeight="1" x14ac:dyDescent="0.2">
      <c r="A316" s="58" t="s">
        <v>1756</v>
      </c>
      <c r="B316" s="58" t="s">
        <v>153</v>
      </c>
      <c r="C316" s="61" t="s">
        <v>262</v>
      </c>
      <c r="D316" s="59" t="s">
        <v>1634</v>
      </c>
      <c r="E316" s="59" t="s">
        <v>1633</v>
      </c>
      <c r="F316" s="60" t="s">
        <v>1650</v>
      </c>
      <c r="G316" s="60" t="s">
        <v>1651</v>
      </c>
      <c r="H316" s="61" t="s">
        <v>86</v>
      </c>
      <c r="I316" s="62">
        <v>69300000</v>
      </c>
      <c r="J316" s="62">
        <v>92015154.590571672</v>
      </c>
      <c r="K316" s="62" t="s">
        <v>85</v>
      </c>
      <c r="L316" s="62" t="s">
        <v>85</v>
      </c>
      <c r="M316" s="62">
        <v>92015154.591000006</v>
      </c>
      <c r="N316" s="62" t="s">
        <v>85</v>
      </c>
      <c r="O316" s="62" t="s">
        <v>85</v>
      </c>
      <c r="P316" s="62">
        <v>18775690829.325001</v>
      </c>
      <c r="Q316" s="62">
        <v>69300000</v>
      </c>
      <c r="R316" s="62" t="s">
        <v>268</v>
      </c>
      <c r="S316" s="58" t="s">
        <v>334</v>
      </c>
      <c r="T316" s="58" t="s">
        <v>96</v>
      </c>
      <c r="U316" s="58" t="s">
        <v>120</v>
      </c>
      <c r="V316" s="58" t="s">
        <v>279</v>
      </c>
      <c r="X316" s="140"/>
    </row>
    <row r="317" spans="1:24" s="139" customFormat="1" ht="15.75" customHeight="1" x14ac:dyDescent="0.2">
      <c r="A317" s="58" t="s">
        <v>1756</v>
      </c>
      <c r="B317" s="58" t="s">
        <v>153</v>
      </c>
      <c r="C317" s="61" t="s">
        <v>262</v>
      </c>
      <c r="D317" s="59" t="s">
        <v>1570</v>
      </c>
      <c r="E317" s="59" t="s">
        <v>1571</v>
      </c>
      <c r="F317" s="60" t="s">
        <v>1519</v>
      </c>
      <c r="G317" s="60" t="s">
        <v>1572</v>
      </c>
      <c r="H317" s="61" t="s">
        <v>89</v>
      </c>
      <c r="I317" s="62">
        <v>700000000</v>
      </c>
      <c r="J317" s="62">
        <v>700000000</v>
      </c>
      <c r="K317" s="62">
        <v>698250000</v>
      </c>
      <c r="L317" s="62">
        <v>2202167.81</v>
      </c>
      <c r="M317" s="62">
        <v>696047832.19000006</v>
      </c>
      <c r="N317" s="62">
        <v>110044159501.5</v>
      </c>
      <c r="O317" s="62">
        <v>382195365.31300002</v>
      </c>
      <c r="P317" s="62">
        <v>142028549077.28799</v>
      </c>
      <c r="Q317" s="62">
        <v>696047832.19000006</v>
      </c>
      <c r="R317" s="62" t="s">
        <v>268</v>
      </c>
      <c r="S317" s="58" t="s">
        <v>334</v>
      </c>
      <c r="T317" s="58" t="s">
        <v>246</v>
      </c>
      <c r="U317" s="58" t="s">
        <v>93</v>
      </c>
      <c r="V317" s="58" t="s">
        <v>279</v>
      </c>
      <c r="X317" s="140"/>
    </row>
    <row r="318" spans="1:24" s="139" customFormat="1" ht="15.75" customHeight="1" x14ac:dyDescent="0.2">
      <c r="A318" s="58" t="s">
        <v>1756</v>
      </c>
      <c r="B318" s="58" t="s">
        <v>153</v>
      </c>
      <c r="C318" s="61" t="s">
        <v>262</v>
      </c>
      <c r="D318" s="59" t="s">
        <v>1656</v>
      </c>
      <c r="E318" s="59" t="s">
        <v>1653</v>
      </c>
      <c r="F318" s="60" t="s">
        <v>1654</v>
      </c>
      <c r="G318" s="60" t="s">
        <v>1655</v>
      </c>
      <c r="H318" s="61" t="s">
        <v>89</v>
      </c>
      <c r="I318" s="62">
        <v>200000000</v>
      </c>
      <c r="J318" s="62">
        <v>200000000</v>
      </c>
      <c r="K318" s="62">
        <v>200000000</v>
      </c>
      <c r="L318" s="62">
        <v>2960000</v>
      </c>
      <c r="M318" s="62">
        <v>197040000</v>
      </c>
      <c r="N318" s="62">
        <v>31519988400</v>
      </c>
      <c r="O318" s="62">
        <v>572240227.42499995</v>
      </c>
      <c r="P318" s="62">
        <v>40206008863.123001</v>
      </c>
      <c r="Q318" s="62">
        <v>197040000</v>
      </c>
      <c r="R318" s="62" t="s">
        <v>268</v>
      </c>
      <c r="S318" s="58" t="s">
        <v>334</v>
      </c>
      <c r="T318" s="58" t="s">
        <v>152</v>
      </c>
      <c r="U318" s="58" t="s">
        <v>111</v>
      </c>
      <c r="V318" s="58" t="s">
        <v>279</v>
      </c>
      <c r="X318" s="140"/>
    </row>
    <row r="319" spans="1:24" s="139" customFormat="1" ht="15.75" customHeight="1" x14ac:dyDescent="0.2">
      <c r="A319" s="58" t="s">
        <v>1756</v>
      </c>
      <c r="B319" s="58" t="s">
        <v>153</v>
      </c>
      <c r="C319" s="61" t="s">
        <v>262</v>
      </c>
      <c r="D319" s="59" t="s">
        <v>1657</v>
      </c>
      <c r="E319" s="59" t="s">
        <v>1658</v>
      </c>
      <c r="F319" s="60" t="s">
        <v>1569</v>
      </c>
      <c r="G319" s="60" t="s">
        <v>670</v>
      </c>
      <c r="H319" s="61" t="s">
        <v>89</v>
      </c>
      <c r="I319" s="62">
        <v>200000000</v>
      </c>
      <c r="J319" s="62">
        <v>200000000</v>
      </c>
      <c r="K319" s="62">
        <v>200000000</v>
      </c>
      <c r="L319" s="62">
        <v>200000000</v>
      </c>
      <c r="M319" s="62" t="s">
        <v>85</v>
      </c>
      <c r="N319" s="62">
        <v>31519988400</v>
      </c>
      <c r="O319" s="62">
        <v>34079676678.779999</v>
      </c>
      <c r="P319" s="62" t="s">
        <v>85</v>
      </c>
      <c r="Q319" s="62" t="s">
        <v>85</v>
      </c>
      <c r="R319" s="62" t="s">
        <v>1192</v>
      </c>
      <c r="S319" s="58" t="s">
        <v>102</v>
      </c>
      <c r="T319" s="58" t="s">
        <v>102</v>
      </c>
      <c r="U319" s="58" t="s">
        <v>109</v>
      </c>
      <c r="V319" s="58" t="s">
        <v>279</v>
      </c>
      <c r="X319" s="140"/>
    </row>
    <row r="320" spans="1:24" s="139" customFormat="1" ht="15.75" customHeight="1" x14ac:dyDescent="0.2">
      <c r="A320" s="58" t="s">
        <v>1756</v>
      </c>
      <c r="B320" s="58" t="s">
        <v>159</v>
      </c>
      <c r="C320" s="61" t="s">
        <v>263</v>
      </c>
      <c r="D320" s="59" t="s">
        <v>834</v>
      </c>
      <c r="E320" s="59" t="s">
        <v>835</v>
      </c>
      <c r="F320" s="60" t="s">
        <v>836</v>
      </c>
      <c r="G320" s="60" t="s">
        <v>123</v>
      </c>
      <c r="H320" s="61" t="s">
        <v>89</v>
      </c>
      <c r="I320" s="62">
        <v>280000</v>
      </c>
      <c r="J320" s="62">
        <v>280000</v>
      </c>
      <c r="K320" s="62">
        <v>280000</v>
      </c>
      <c r="L320" s="62" t="s">
        <v>85</v>
      </c>
      <c r="M320" s="62">
        <v>280000</v>
      </c>
      <c r="N320" s="62">
        <v>44127983.759999998</v>
      </c>
      <c r="O320" s="62" t="s">
        <v>85</v>
      </c>
      <c r="P320" s="62">
        <v>57133995.542000003</v>
      </c>
      <c r="Q320" s="62">
        <v>280000</v>
      </c>
      <c r="R320" s="62" t="s">
        <v>268</v>
      </c>
      <c r="S320" s="58" t="s">
        <v>334</v>
      </c>
      <c r="T320" s="58" t="s">
        <v>947</v>
      </c>
      <c r="U320" s="58" t="s">
        <v>837</v>
      </c>
      <c r="V320" s="58" t="s">
        <v>279</v>
      </c>
      <c r="X320" s="140"/>
    </row>
    <row r="321" spans="1:24" s="139" customFormat="1" ht="15.75" customHeight="1" x14ac:dyDescent="0.2">
      <c r="A321" s="58" t="s">
        <v>1756</v>
      </c>
      <c r="B321" s="58" t="s">
        <v>159</v>
      </c>
      <c r="C321" s="61" t="s">
        <v>263</v>
      </c>
      <c r="D321" s="59" t="s">
        <v>903</v>
      </c>
      <c r="E321" s="59" t="s">
        <v>481</v>
      </c>
      <c r="F321" s="60" t="s">
        <v>559</v>
      </c>
      <c r="G321" s="60" t="s">
        <v>119</v>
      </c>
      <c r="H321" s="61" t="s">
        <v>160</v>
      </c>
      <c r="I321" s="62">
        <v>160000</v>
      </c>
      <c r="J321" s="62">
        <v>212444.80136351322</v>
      </c>
      <c r="K321" s="62">
        <v>228227.20000000001</v>
      </c>
      <c r="L321" s="62" t="s">
        <v>85</v>
      </c>
      <c r="M321" s="62">
        <v>212444.80100000001</v>
      </c>
      <c r="N321" s="62">
        <v>35968593.483999997</v>
      </c>
      <c r="O321" s="62" t="s">
        <v>85</v>
      </c>
      <c r="P321" s="62">
        <v>43349358.336000003</v>
      </c>
      <c r="Q321" s="62">
        <v>160000</v>
      </c>
      <c r="R321" s="62" t="s">
        <v>268</v>
      </c>
      <c r="S321" s="58" t="s">
        <v>334</v>
      </c>
      <c r="T321" s="58" t="s">
        <v>96</v>
      </c>
      <c r="U321" s="58" t="s">
        <v>154</v>
      </c>
      <c r="V321" s="58" t="s">
        <v>279</v>
      </c>
      <c r="X321" s="140"/>
    </row>
    <row r="322" spans="1:24" s="139" customFormat="1" ht="15.75" customHeight="1" x14ac:dyDescent="0.2">
      <c r="A322" s="58" t="s">
        <v>1756</v>
      </c>
      <c r="B322" s="58" t="s">
        <v>159</v>
      </c>
      <c r="C322" s="61" t="s">
        <v>263</v>
      </c>
      <c r="D322" s="59" t="s">
        <v>838</v>
      </c>
      <c r="E322" s="59" t="s">
        <v>839</v>
      </c>
      <c r="F322" s="60" t="s">
        <v>836</v>
      </c>
      <c r="G322" s="60" t="s">
        <v>1183</v>
      </c>
      <c r="H322" s="61" t="s">
        <v>160</v>
      </c>
      <c r="I322" s="62">
        <v>200000</v>
      </c>
      <c r="J322" s="62">
        <v>265556.00170439156</v>
      </c>
      <c r="K322" s="62">
        <v>266619.96500000003</v>
      </c>
      <c r="L322" s="62" t="s">
        <v>85</v>
      </c>
      <c r="M322" s="62">
        <v>248182.62400000001</v>
      </c>
      <c r="N322" s="62">
        <v>42019290.976999998</v>
      </c>
      <c r="O322" s="62" t="s">
        <v>85</v>
      </c>
      <c r="P322" s="62">
        <v>50641660.546999998</v>
      </c>
      <c r="Q322" s="62">
        <v>186915.47</v>
      </c>
      <c r="R322" s="62" t="s">
        <v>268</v>
      </c>
      <c r="S322" s="58" t="s">
        <v>334</v>
      </c>
      <c r="T322" s="58" t="s">
        <v>97</v>
      </c>
      <c r="U322" s="58" t="s">
        <v>840</v>
      </c>
      <c r="V322" s="58" t="s">
        <v>279</v>
      </c>
      <c r="X322" s="140"/>
    </row>
    <row r="323" spans="1:24" s="139" customFormat="1" ht="15.75" customHeight="1" x14ac:dyDescent="0.2">
      <c r="A323" s="58" t="s">
        <v>1756</v>
      </c>
      <c r="B323" s="58" t="s">
        <v>159</v>
      </c>
      <c r="C323" s="61" t="s">
        <v>263</v>
      </c>
      <c r="D323" s="59" t="s">
        <v>1078</v>
      </c>
      <c r="E323" s="59" t="s">
        <v>1079</v>
      </c>
      <c r="F323" s="60" t="s">
        <v>878</v>
      </c>
      <c r="G323" s="60" t="s">
        <v>1080</v>
      </c>
      <c r="H323" s="61" t="s">
        <v>89</v>
      </c>
      <c r="I323" s="62">
        <v>270600</v>
      </c>
      <c r="J323" s="62">
        <v>270600</v>
      </c>
      <c r="K323" s="62">
        <v>253110.39999999999</v>
      </c>
      <c r="L323" s="62" t="s">
        <v>85</v>
      </c>
      <c r="M323" s="62">
        <v>253110.39999999999</v>
      </c>
      <c r="N323" s="62">
        <v>39890184.359999999</v>
      </c>
      <c r="O323" s="62" t="s">
        <v>85</v>
      </c>
      <c r="P323" s="62">
        <v>51647173.090000004</v>
      </c>
      <c r="Q323" s="62">
        <v>253110.39999999999</v>
      </c>
      <c r="R323" s="62" t="s">
        <v>268</v>
      </c>
      <c r="S323" s="58" t="s">
        <v>334</v>
      </c>
      <c r="T323" s="58" t="s">
        <v>100</v>
      </c>
      <c r="U323" s="58" t="s">
        <v>1208</v>
      </c>
      <c r="V323" s="58" t="s">
        <v>279</v>
      </c>
      <c r="X323" s="140"/>
    </row>
    <row r="324" spans="1:24" s="139" customFormat="1" ht="15.75" customHeight="1" x14ac:dyDescent="0.2">
      <c r="A324" s="58" t="s">
        <v>1756</v>
      </c>
      <c r="B324" s="58" t="s">
        <v>159</v>
      </c>
      <c r="C324" s="61" t="s">
        <v>262</v>
      </c>
      <c r="D324" s="59" t="s">
        <v>1684</v>
      </c>
      <c r="E324" s="59" t="s">
        <v>1685</v>
      </c>
      <c r="F324" s="60" t="s">
        <v>1686</v>
      </c>
      <c r="G324" s="60" t="s">
        <v>1687</v>
      </c>
      <c r="H324" s="61" t="s">
        <v>89</v>
      </c>
      <c r="I324" s="62">
        <v>2500000</v>
      </c>
      <c r="J324" s="62">
        <v>2500000</v>
      </c>
      <c r="K324" s="62" t="s">
        <v>85</v>
      </c>
      <c r="L324" s="62">
        <v>2464000</v>
      </c>
      <c r="M324" s="62">
        <v>36000</v>
      </c>
      <c r="N324" s="62" t="s">
        <v>85</v>
      </c>
      <c r="O324" s="62">
        <v>438629283.49900001</v>
      </c>
      <c r="P324" s="62">
        <v>7345799.4270000001</v>
      </c>
      <c r="Q324" s="62">
        <v>36000</v>
      </c>
      <c r="R324" s="62" t="s">
        <v>268</v>
      </c>
      <c r="S324" s="58" t="s">
        <v>334</v>
      </c>
      <c r="T324" s="58" t="s">
        <v>1292</v>
      </c>
      <c r="U324" s="58" t="s">
        <v>635</v>
      </c>
      <c r="V324" s="58" t="s">
        <v>279</v>
      </c>
      <c r="X324" s="140"/>
    </row>
    <row r="325" spans="1:24" s="139" customFormat="1" ht="15.75" customHeight="1" x14ac:dyDescent="0.2">
      <c r="A325" s="58" t="s">
        <v>1756</v>
      </c>
      <c r="B325" s="58" t="s">
        <v>159</v>
      </c>
      <c r="C325" s="61" t="s">
        <v>262</v>
      </c>
      <c r="D325" s="59" t="s">
        <v>1688</v>
      </c>
      <c r="E325" s="59" t="s">
        <v>1689</v>
      </c>
      <c r="F325" s="60" t="s">
        <v>1686</v>
      </c>
      <c r="G325" s="60" t="s">
        <v>1687</v>
      </c>
      <c r="H325" s="61" t="s">
        <v>89</v>
      </c>
      <c r="I325" s="62">
        <v>70000000</v>
      </c>
      <c r="J325" s="62">
        <v>70000000</v>
      </c>
      <c r="K325" s="62" t="s">
        <v>85</v>
      </c>
      <c r="L325" s="62">
        <v>68066000</v>
      </c>
      <c r="M325" s="62">
        <v>1934000</v>
      </c>
      <c r="N325" s="62" t="s">
        <v>85</v>
      </c>
      <c r="O325" s="62">
        <v>11702120587.714001</v>
      </c>
      <c r="P325" s="62">
        <v>394632669.21100003</v>
      </c>
      <c r="Q325" s="62">
        <v>1934000</v>
      </c>
      <c r="R325" s="62" t="s">
        <v>268</v>
      </c>
      <c r="S325" s="58" t="s">
        <v>334</v>
      </c>
      <c r="T325" s="58" t="s">
        <v>1292</v>
      </c>
      <c r="U325" s="58" t="s">
        <v>635</v>
      </c>
      <c r="V325" s="58" t="s">
        <v>279</v>
      </c>
      <c r="X325" s="140"/>
    </row>
    <row r="326" spans="1:24" s="139" customFormat="1" ht="15.75" customHeight="1" x14ac:dyDescent="0.2">
      <c r="A326" s="58" t="s">
        <v>1756</v>
      </c>
      <c r="B326" s="58" t="s">
        <v>159</v>
      </c>
      <c r="C326" s="61" t="s">
        <v>262</v>
      </c>
      <c r="D326" s="59" t="s">
        <v>157</v>
      </c>
      <c r="E326" s="59" t="s">
        <v>158</v>
      </c>
      <c r="F326" s="60" t="s">
        <v>591</v>
      </c>
      <c r="G326" s="60" t="s">
        <v>74</v>
      </c>
      <c r="H326" s="61" t="s">
        <v>89</v>
      </c>
      <c r="I326" s="62">
        <v>140000000</v>
      </c>
      <c r="J326" s="62">
        <v>140000000</v>
      </c>
      <c r="K326" s="62">
        <v>33940692.07</v>
      </c>
      <c r="L326" s="62" t="s">
        <v>85</v>
      </c>
      <c r="M326" s="62">
        <v>33940692.07</v>
      </c>
      <c r="N326" s="62">
        <v>5349051101.6719999</v>
      </c>
      <c r="O326" s="62" t="s">
        <v>85</v>
      </c>
      <c r="P326" s="62">
        <v>6925597676.5480003</v>
      </c>
      <c r="Q326" s="62">
        <v>33940692.07</v>
      </c>
      <c r="R326" s="62" t="s">
        <v>268</v>
      </c>
      <c r="S326" s="58" t="s">
        <v>124</v>
      </c>
      <c r="T326" s="58" t="s">
        <v>280</v>
      </c>
      <c r="U326" s="58" t="s">
        <v>130</v>
      </c>
      <c r="V326" s="58" t="s">
        <v>279</v>
      </c>
      <c r="X326" s="140"/>
    </row>
    <row r="327" spans="1:24" s="139" customFormat="1" ht="15.75" customHeight="1" x14ac:dyDescent="0.2">
      <c r="A327" s="58" t="s">
        <v>1756</v>
      </c>
      <c r="B327" s="58" t="s">
        <v>159</v>
      </c>
      <c r="C327" s="61" t="s">
        <v>262</v>
      </c>
      <c r="D327" s="59" t="s">
        <v>1573</v>
      </c>
      <c r="E327" s="59" t="s">
        <v>1574</v>
      </c>
      <c r="F327" s="60" t="s">
        <v>1575</v>
      </c>
      <c r="G327" s="60" t="s">
        <v>1576</v>
      </c>
      <c r="H327" s="61" t="s">
        <v>89</v>
      </c>
      <c r="I327" s="62">
        <v>35000000</v>
      </c>
      <c r="J327" s="62">
        <v>35000000</v>
      </c>
      <c r="K327" s="62">
        <v>30343220.379999999</v>
      </c>
      <c r="L327" s="62">
        <v>1740000</v>
      </c>
      <c r="M327" s="62">
        <v>28603220.379999999</v>
      </c>
      <c r="N327" s="62">
        <v>4782089771.9809999</v>
      </c>
      <c r="O327" s="62">
        <v>311763951.69700003</v>
      </c>
      <c r="P327" s="62">
        <v>5836486663.1759996</v>
      </c>
      <c r="Q327" s="62">
        <v>28603220.379999999</v>
      </c>
      <c r="R327" s="62" t="s">
        <v>268</v>
      </c>
      <c r="S327" s="58" t="s">
        <v>334</v>
      </c>
      <c r="T327" s="58" t="s">
        <v>246</v>
      </c>
      <c r="U327" s="58" t="s">
        <v>40</v>
      </c>
      <c r="V327" s="58" t="s">
        <v>279</v>
      </c>
      <c r="X327" s="140"/>
    </row>
    <row r="328" spans="1:24" s="139" customFormat="1" ht="15.75" customHeight="1" x14ac:dyDescent="0.2">
      <c r="A328" s="58" t="s">
        <v>1756</v>
      </c>
      <c r="B328" s="58" t="s">
        <v>159</v>
      </c>
      <c r="C328" s="61" t="s">
        <v>262</v>
      </c>
      <c r="D328" s="59" t="s">
        <v>480</v>
      </c>
      <c r="E328" s="59" t="s">
        <v>481</v>
      </c>
      <c r="F328" s="60" t="s">
        <v>559</v>
      </c>
      <c r="G328" s="60" t="s">
        <v>833</v>
      </c>
      <c r="H328" s="61" t="s">
        <v>160</v>
      </c>
      <c r="I328" s="62">
        <v>7211403</v>
      </c>
      <c r="J328" s="62">
        <v>9575156.7367952708</v>
      </c>
      <c r="K328" s="62">
        <v>7924099.0779999997</v>
      </c>
      <c r="L328" s="62" t="s">
        <v>85</v>
      </c>
      <c r="M328" s="62">
        <v>7376130.6909999996</v>
      </c>
      <c r="N328" s="62">
        <v>1248837555.0580001</v>
      </c>
      <c r="O328" s="62" t="s">
        <v>85</v>
      </c>
      <c r="P328" s="62">
        <v>1505099350.135</v>
      </c>
      <c r="Q328" s="62">
        <v>5555235.5389999999</v>
      </c>
      <c r="R328" s="62" t="s">
        <v>268</v>
      </c>
      <c r="S328" s="58" t="s">
        <v>334</v>
      </c>
      <c r="T328" s="58" t="s">
        <v>96</v>
      </c>
      <c r="U328" s="58" t="s">
        <v>154</v>
      </c>
      <c r="V328" s="58" t="s">
        <v>279</v>
      </c>
      <c r="X328" s="140"/>
    </row>
    <row r="329" spans="1:24" s="139" customFormat="1" ht="15.75" customHeight="1" x14ac:dyDescent="0.2">
      <c r="A329" s="58" t="s">
        <v>1756</v>
      </c>
      <c r="B329" s="58" t="s">
        <v>159</v>
      </c>
      <c r="C329" s="61" t="s">
        <v>262</v>
      </c>
      <c r="D329" s="59" t="s">
        <v>478</v>
      </c>
      <c r="E329" s="59" t="s">
        <v>479</v>
      </c>
      <c r="F329" s="60" t="s">
        <v>559</v>
      </c>
      <c r="G329" s="60" t="s">
        <v>384</v>
      </c>
      <c r="H329" s="61" t="s">
        <v>89</v>
      </c>
      <c r="I329" s="62">
        <v>8070000</v>
      </c>
      <c r="J329" s="62">
        <v>8070000</v>
      </c>
      <c r="K329" s="62">
        <v>4000615.65</v>
      </c>
      <c r="L329" s="62" t="s">
        <v>85</v>
      </c>
      <c r="M329" s="62">
        <v>4000615.65</v>
      </c>
      <c r="N329" s="62">
        <v>630496794.40400004</v>
      </c>
      <c r="O329" s="62" t="s">
        <v>85</v>
      </c>
      <c r="P329" s="62">
        <v>816325559.69299996</v>
      </c>
      <c r="Q329" s="62">
        <v>4000615.65</v>
      </c>
      <c r="R329" s="62" t="s">
        <v>268</v>
      </c>
      <c r="S329" s="58" t="s">
        <v>334</v>
      </c>
      <c r="T329" s="58" t="s">
        <v>96</v>
      </c>
      <c r="U329" s="58" t="s">
        <v>154</v>
      </c>
      <c r="V329" s="58" t="s">
        <v>279</v>
      </c>
      <c r="X329" s="140"/>
    </row>
    <row r="330" spans="1:24" s="139" customFormat="1" ht="15.75" customHeight="1" x14ac:dyDescent="0.2">
      <c r="A330" s="58" t="s">
        <v>1756</v>
      </c>
      <c r="B330" s="58" t="s">
        <v>159</v>
      </c>
      <c r="C330" s="61" t="s">
        <v>262</v>
      </c>
      <c r="D330" s="59" t="s">
        <v>494</v>
      </c>
      <c r="E330" s="59" t="s">
        <v>495</v>
      </c>
      <c r="F330" s="60" t="s">
        <v>496</v>
      </c>
      <c r="G330" s="60" t="s">
        <v>670</v>
      </c>
      <c r="H330" s="61" t="s">
        <v>160</v>
      </c>
      <c r="I330" s="62">
        <v>24400400</v>
      </c>
      <c r="J330" s="62">
        <v>32398363.319939177</v>
      </c>
      <c r="K330" s="62">
        <v>18052405.186999999</v>
      </c>
      <c r="L330" s="62">
        <v>6709000.0029999996</v>
      </c>
      <c r="M330" s="62">
        <v>10398502.85</v>
      </c>
      <c r="N330" s="62">
        <v>2845058010.4829998</v>
      </c>
      <c r="O330" s="62">
        <v>1206421351.8670001</v>
      </c>
      <c r="P330" s="62">
        <v>2121814340.937</v>
      </c>
      <c r="Q330" s="62">
        <v>7831495.2649999997</v>
      </c>
      <c r="R330" s="62" t="s">
        <v>268</v>
      </c>
      <c r="S330" s="58" t="s">
        <v>334</v>
      </c>
      <c r="T330" s="58" t="s">
        <v>96</v>
      </c>
      <c r="U330" s="58" t="s">
        <v>154</v>
      </c>
      <c r="V330" s="58" t="s">
        <v>279</v>
      </c>
      <c r="X330" s="140"/>
    </row>
    <row r="331" spans="1:24" s="139" customFormat="1" ht="15.75" customHeight="1" x14ac:dyDescent="0.2">
      <c r="A331" s="58" t="s">
        <v>1756</v>
      </c>
      <c r="B331" s="58" t="s">
        <v>159</v>
      </c>
      <c r="C331" s="61" t="s">
        <v>262</v>
      </c>
      <c r="D331" s="59" t="s">
        <v>661</v>
      </c>
      <c r="E331" s="59" t="s">
        <v>662</v>
      </c>
      <c r="F331" s="60" t="s">
        <v>489</v>
      </c>
      <c r="G331" s="60" t="s">
        <v>663</v>
      </c>
      <c r="H331" s="61" t="s">
        <v>89</v>
      </c>
      <c r="I331" s="62">
        <v>220000000</v>
      </c>
      <c r="J331" s="62">
        <v>220000000</v>
      </c>
      <c r="K331" s="62">
        <v>220000000</v>
      </c>
      <c r="L331" s="62" t="s">
        <v>85</v>
      </c>
      <c r="M331" s="62">
        <v>220000000</v>
      </c>
      <c r="N331" s="62">
        <v>34671987240</v>
      </c>
      <c r="O331" s="62" t="s">
        <v>85</v>
      </c>
      <c r="P331" s="62">
        <v>44890996497.599998</v>
      </c>
      <c r="Q331" s="62">
        <v>220000000</v>
      </c>
      <c r="R331" s="62" t="s">
        <v>268</v>
      </c>
      <c r="S331" s="58" t="s">
        <v>334</v>
      </c>
      <c r="T331" s="58" t="s">
        <v>246</v>
      </c>
      <c r="U331" s="58" t="s">
        <v>109</v>
      </c>
      <c r="V331" s="58" t="s">
        <v>279</v>
      </c>
      <c r="X331" s="140"/>
    </row>
    <row r="332" spans="1:24" s="139" customFormat="1" ht="15.75" customHeight="1" x14ac:dyDescent="0.2">
      <c r="A332" s="58" t="s">
        <v>1756</v>
      </c>
      <c r="B332" s="58" t="s">
        <v>159</v>
      </c>
      <c r="C332" s="61" t="s">
        <v>262</v>
      </c>
      <c r="D332" s="59" t="s">
        <v>1740</v>
      </c>
      <c r="E332" s="59" t="s">
        <v>1741</v>
      </c>
      <c r="F332" s="60" t="s">
        <v>1726</v>
      </c>
      <c r="G332" s="60" t="s">
        <v>1742</v>
      </c>
      <c r="H332" s="61" t="s">
        <v>89</v>
      </c>
      <c r="I332" s="62">
        <v>180000000</v>
      </c>
      <c r="J332" s="62">
        <v>180000000</v>
      </c>
      <c r="K332" s="62" t="s">
        <v>85</v>
      </c>
      <c r="L332" s="62" t="s">
        <v>85</v>
      </c>
      <c r="M332" s="62">
        <v>180000000</v>
      </c>
      <c r="N332" s="62" t="s">
        <v>85</v>
      </c>
      <c r="O332" s="62" t="s">
        <v>85</v>
      </c>
      <c r="P332" s="62">
        <v>36728997134.400002</v>
      </c>
      <c r="Q332" s="62">
        <v>180000000</v>
      </c>
      <c r="R332" s="62" t="s">
        <v>268</v>
      </c>
      <c r="S332" s="58" t="s">
        <v>334</v>
      </c>
      <c r="T332" s="58" t="s">
        <v>246</v>
      </c>
      <c r="U332" s="58" t="s">
        <v>109</v>
      </c>
      <c r="V332" s="58" t="s">
        <v>279</v>
      </c>
      <c r="X332" s="140"/>
    </row>
    <row r="333" spans="1:24" s="139" customFormat="1" ht="15.75" customHeight="1" x14ac:dyDescent="0.2">
      <c r="A333" s="58" t="s">
        <v>1756</v>
      </c>
      <c r="B333" s="58" t="s">
        <v>159</v>
      </c>
      <c r="C333" s="61" t="s">
        <v>262</v>
      </c>
      <c r="D333" s="59" t="s">
        <v>161</v>
      </c>
      <c r="E333" s="59" t="s">
        <v>162</v>
      </c>
      <c r="F333" s="60" t="s">
        <v>560</v>
      </c>
      <c r="G333" s="60" t="s">
        <v>37</v>
      </c>
      <c r="H333" s="61" t="s">
        <v>160</v>
      </c>
      <c r="I333" s="62">
        <v>56860000</v>
      </c>
      <c r="J333" s="62">
        <v>75497571.28455852</v>
      </c>
      <c r="K333" s="62">
        <v>38518344.252999999</v>
      </c>
      <c r="L333" s="62" t="s">
        <v>85</v>
      </c>
      <c r="M333" s="62">
        <v>35854718.428000003</v>
      </c>
      <c r="N333" s="62">
        <v>6070488820.2589998</v>
      </c>
      <c r="O333" s="62" t="s">
        <v>85</v>
      </c>
      <c r="P333" s="62">
        <v>7316154724.342</v>
      </c>
      <c r="Q333" s="62">
        <v>27003508.260000002</v>
      </c>
      <c r="R333" s="62" t="s">
        <v>268</v>
      </c>
      <c r="S333" s="58" t="s">
        <v>100</v>
      </c>
      <c r="T333" s="58" t="s">
        <v>100</v>
      </c>
      <c r="U333" s="58" t="s">
        <v>99</v>
      </c>
      <c r="V333" s="58" t="s">
        <v>279</v>
      </c>
      <c r="X333" s="140"/>
    </row>
    <row r="334" spans="1:24" s="139" customFormat="1" ht="15.75" customHeight="1" x14ac:dyDescent="0.2">
      <c r="A334" s="58" t="s">
        <v>1756</v>
      </c>
      <c r="B334" s="58" t="s">
        <v>159</v>
      </c>
      <c r="C334" s="61" t="s">
        <v>262</v>
      </c>
      <c r="D334" s="59" t="s">
        <v>163</v>
      </c>
      <c r="E334" s="59" t="s">
        <v>164</v>
      </c>
      <c r="F334" s="60" t="s">
        <v>592</v>
      </c>
      <c r="G334" s="60" t="s">
        <v>1039</v>
      </c>
      <c r="H334" s="61" t="s">
        <v>89</v>
      </c>
      <c r="I334" s="62">
        <v>130742252.88</v>
      </c>
      <c r="J334" s="62">
        <v>130742252.88</v>
      </c>
      <c r="K334" s="62">
        <v>21467512.460000001</v>
      </c>
      <c r="L334" s="62" t="s">
        <v>85</v>
      </c>
      <c r="M334" s="62">
        <v>21467512.460000001</v>
      </c>
      <c r="N334" s="62">
        <v>3383278718.5799999</v>
      </c>
      <c r="O334" s="62" t="s">
        <v>85</v>
      </c>
      <c r="P334" s="62">
        <v>4380445575.6999998</v>
      </c>
      <c r="Q334" s="62">
        <v>21467512.460000001</v>
      </c>
      <c r="R334" s="62" t="s">
        <v>268</v>
      </c>
      <c r="S334" s="58" t="s">
        <v>334</v>
      </c>
      <c r="T334" s="58" t="s">
        <v>280</v>
      </c>
      <c r="U334" s="58" t="s">
        <v>98</v>
      </c>
      <c r="V334" s="58" t="s">
        <v>279</v>
      </c>
      <c r="X334" s="140"/>
    </row>
    <row r="335" spans="1:24" s="139" customFormat="1" ht="15.75" customHeight="1" x14ac:dyDescent="0.2">
      <c r="A335" s="58" t="s">
        <v>1756</v>
      </c>
      <c r="B335" s="58" t="s">
        <v>159</v>
      </c>
      <c r="C335" s="61" t="s">
        <v>262</v>
      </c>
      <c r="D335" s="59" t="s">
        <v>165</v>
      </c>
      <c r="E335" s="59" t="s">
        <v>166</v>
      </c>
      <c r="F335" s="60" t="s">
        <v>592</v>
      </c>
      <c r="G335" s="60" t="s">
        <v>37</v>
      </c>
      <c r="H335" s="61" t="s">
        <v>89</v>
      </c>
      <c r="I335" s="62">
        <v>1033272</v>
      </c>
      <c r="J335" s="62">
        <v>1033272</v>
      </c>
      <c r="K335" s="62">
        <v>3084.57</v>
      </c>
      <c r="L335" s="62" t="s">
        <v>85</v>
      </c>
      <c r="M335" s="62">
        <v>3084.57</v>
      </c>
      <c r="N335" s="62">
        <v>486128.05300000001</v>
      </c>
      <c r="O335" s="62" t="s">
        <v>85</v>
      </c>
      <c r="P335" s="62">
        <v>629406.45900000003</v>
      </c>
      <c r="Q335" s="62">
        <v>3084.57</v>
      </c>
      <c r="R335" s="62" t="s">
        <v>268</v>
      </c>
      <c r="S335" s="58" t="s">
        <v>334</v>
      </c>
      <c r="T335" s="58" t="s">
        <v>95</v>
      </c>
      <c r="U335" s="58" t="s">
        <v>258</v>
      </c>
      <c r="V335" s="58" t="s">
        <v>279</v>
      </c>
      <c r="X335" s="140"/>
    </row>
    <row r="336" spans="1:24" s="139" customFormat="1" ht="15.75" customHeight="1" x14ac:dyDescent="0.2">
      <c r="A336" s="58" t="s">
        <v>1756</v>
      </c>
      <c r="B336" s="58" t="s">
        <v>159</v>
      </c>
      <c r="C336" s="61" t="s">
        <v>262</v>
      </c>
      <c r="D336" s="59" t="s">
        <v>167</v>
      </c>
      <c r="E336" s="59" t="s">
        <v>168</v>
      </c>
      <c r="F336" s="60" t="s">
        <v>592</v>
      </c>
      <c r="G336" s="60" t="s">
        <v>74</v>
      </c>
      <c r="H336" s="61" t="s">
        <v>89</v>
      </c>
      <c r="I336" s="62">
        <v>22570000</v>
      </c>
      <c r="J336" s="62">
        <v>22570000</v>
      </c>
      <c r="K336" s="62">
        <v>22501787.449999999</v>
      </c>
      <c r="L336" s="62" t="s">
        <v>85</v>
      </c>
      <c r="M336" s="62">
        <v>22501787.449999999</v>
      </c>
      <c r="N336" s="62">
        <v>3546280397.0159998</v>
      </c>
      <c r="O336" s="62" t="s">
        <v>85</v>
      </c>
      <c r="P336" s="62">
        <v>4591489370.9440002</v>
      </c>
      <c r="Q336" s="62">
        <v>22501787.449999999</v>
      </c>
      <c r="R336" s="62" t="s">
        <v>268</v>
      </c>
      <c r="S336" s="58" t="s">
        <v>334</v>
      </c>
      <c r="T336" s="58" t="s">
        <v>95</v>
      </c>
      <c r="U336" s="58" t="s">
        <v>258</v>
      </c>
      <c r="V336" s="58" t="s">
        <v>279</v>
      </c>
      <c r="X336" s="140"/>
    </row>
    <row r="337" spans="1:24" s="139" customFormat="1" ht="15.75" customHeight="1" x14ac:dyDescent="0.2">
      <c r="A337" s="58" t="s">
        <v>1756</v>
      </c>
      <c r="B337" s="58" t="s">
        <v>159</v>
      </c>
      <c r="C337" s="61" t="s">
        <v>262</v>
      </c>
      <c r="D337" s="59" t="s">
        <v>340</v>
      </c>
      <c r="E337" s="59" t="s">
        <v>341</v>
      </c>
      <c r="F337" s="60" t="s">
        <v>593</v>
      </c>
      <c r="G337" s="60" t="s">
        <v>119</v>
      </c>
      <c r="H337" s="61" t="s">
        <v>89</v>
      </c>
      <c r="I337" s="62">
        <v>187374267</v>
      </c>
      <c r="J337" s="62">
        <v>187374267</v>
      </c>
      <c r="K337" s="62">
        <v>13756624.9</v>
      </c>
      <c r="L337" s="62" t="s">
        <v>85</v>
      </c>
      <c r="M337" s="62">
        <v>13756624.9</v>
      </c>
      <c r="N337" s="62">
        <v>2168043286.3559999</v>
      </c>
      <c r="O337" s="62" t="s">
        <v>85</v>
      </c>
      <c r="P337" s="62">
        <v>2807039091.8400002</v>
      </c>
      <c r="Q337" s="62">
        <v>13756624.9</v>
      </c>
      <c r="R337" s="62" t="s">
        <v>268</v>
      </c>
      <c r="S337" s="58" t="s">
        <v>334</v>
      </c>
      <c r="T337" s="58" t="s">
        <v>246</v>
      </c>
      <c r="U337" s="58" t="s">
        <v>109</v>
      </c>
      <c r="V337" s="58" t="s">
        <v>279</v>
      </c>
      <c r="X337" s="140"/>
    </row>
    <row r="338" spans="1:24" s="139" customFormat="1" ht="15.75" customHeight="1" x14ac:dyDescent="0.2">
      <c r="A338" s="58" t="s">
        <v>1756</v>
      </c>
      <c r="B338" s="58" t="s">
        <v>21</v>
      </c>
      <c r="C338" s="61" t="s">
        <v>262</v>
      </c>
      <c r="D338" s="59" t="s">
        <v>1116</v>
      </c>
      <c r="E338" s="59" t="s">
        <v>1117</v>
      </c>
      <c r="F338" s="60" t="s">
        <v>1081</v>
      </c>
      <c r="G338" s="60" t="s">
        <v>968</v>
      </c>
      <c r="H338" s="61" t="s">
        <v>89</v>
      </c>
      <c r="I338" s="62">
        <v>295500000</v>
      </c>
      <c r="J338" s="62">
        <v>295500000</v>
      </c>
      <c r="K338" s="62">
        <v>3484263.17</v>
      </c>
      <c r="L338" s="62" t="s">
        <v>85</v>
      </c>
      <c r="M338" s="62">
        <v>3484263.17</v>
      </c>
      <c r="N338" s="62">
        <v>549119673.505</v>
      </c>
      <c r="O338" s="62" t="s">
        <v>85</v>
      </c>
      <c r="P338" s="62">
        <v>710963844.36899996</v>
      </c>
      <c r="Q338" s="62">
        <v>3484263.17</v>
      </c>
      <c r="R338" s="62" t="s">
        <v>1192</v>
      </c>
      <c r="S338" s="58" t="s">
        <v>471</v>
      </c>
      <c r="T338" s="58" t="s">
        <v>102</v>
      </c>
      <c r="U338" s="58" t="s">
        <v>93</v>
      </c>
      <c r="V338" s="58" t="s">
        <v>279</v>
      </c>
      <c r="X338" s="140"/>
    </row>
    <row r="339" spans="1:24" s="139" customFormat="1" ht="15.75" customHeight="1" x14ac:dyDescent="0.2">
      <c r="A339" s="58" t="s">
        <v>1756</v>
      </c>
      <c r="B339" s="58" t="s">
        <v>21</v>
      </c>
      <c r="C339" s="61" t="s">
        <v>262</v>
      </c>
      <c r="D339" s="59" t="s">
        <v>1262</v>
      </c>
      <c r="E339" s="59" t="s">
        <v>1263</v>
      </c>
      <c r="F339" s="60" t="s">
        <v>1264</v>
      </c>
      <c r="G339" s="60" t="s">
        <v>1369</v>
      </c>
      <c r="H339" s="61" t="s">
        <v>89</v>
      </c>
      <c r="I339" s="62">
        <v>100000000</v>
      </c>
      <c r="J339" s="62">
        <v>100000000</v>
      </c>
      <c r="K339" s="62">
        <v>3158839.97</v>
      </c>
      <c r="L339" s="62" t="s">
        <v>85</v>
      </c>
      <c r="M339" s="62">
        <v>3158839.97</v>
      </c>
      <c r="N339" s="62">
        <v>497832996.05900002</v>
      </c>
      <c r="O339" s="62" t="s">
        <v>85</v>
      </c>
      <c r="P339" s="62">
        <v>644561245.59000003</v>
      </c>
      <c r="Q339" s="62">
        <v>3158839.97</v>
      </c>
      <c r="R339" s="62" t="s">
        <v>1192</v>
      </c>
      <c r="S339" s="58" t="s">
        <v>471</v>
      </c>
      <c r="T339" s="58" t="s">
        <v>102</v>
      </c>
      <c r="U339" s="58" t="s">
        <v>93</v>
      </c>
      <c r="V339" s="58" t="s">
        <v>279</v>
      </c>
      <c r="X339" s="140"/>
    </row>
    <row r="340" spans="1:24" s="139" customFormat="1" ht="15.75" customHeight="1" x14ac:dyDescent="0.2">
      <c r="A340" s="58" t="s">
        <v>1756</v>
      </c>
      <c r="B340" s="58" t="s">
        <v>21</v>
      </c>
      <c r="C340" s="61" t="s">
        <v>262</v>
      </c>
      <c r="D340" s="59" t="s">
        <v>742</v>
      </c>
      <c r="E340" s="59" t="s">
        <v>743</v>
      </c>
      <c r="F340" s="60" t="s">
        <v>744</v>
      </c>
      <c r="G340" s="60" t="s">
        <v>37</v>
      </c>
      <c r="H340" s="61" t="s">
        <v>89</v>
      </c>
      <c r="I340" s="62">
        <v>900000000</v>
      </c>
      <c r="J340" s="62">
        <v>900000000</v>
      </c>
      <c r="K340" s="62">
        <v>11270383.67</v>
      </c>
      <c r="L340" s="62" t="s">
        <v>85</v>
      </c>
      <c r="M340" s="62">
        <v>11270383.67</v>
      </c>
      <c r="N340" s="62">
        <v>1776211812.71</v>
      </c>
      <c r="O340" s="62" t="s">
        <v>85</v>
      </c>
      <c r="P340" s="62">
        <v>2299721608.4390001</v>
      </c>
      <c r="Q340" s="62">
        <v>11270383.67</v>
      </c>
      <c r="R340" s="62" t="s">
        <v>1192</v>
      </c>
      <c r="S340" s="58" t="s">
        <v>471</v>
      </c>
      <c r="T340" s="58" t="s">
        <v>102</v>
      </c>
      <c r="U340" s="58" t="s">
        <v>93</v>
      </c>
      <c r="V340" s="58" t="s">
        <v>279</v>
      </c>
      <c r="X340" s="140"/>
    </row>
    <row r="341" spans="1:24" s="139" customFormat="1" ht="15.75" customHeight="1" x14ac:dyDescent="0.2">
      <c r="A341" s="58" t="s">
        <v>1756</v>
      </c>
      <c r="B341" s="58" t="s">
        <v>21</v>
      </c>
      <c r="C341" s="61" t="s">
        <v>262</v>
      </c>
      <c r="D341" s="59" t="s">
        <v>1781</v>
      </c>
      <c r="E341" s="59" t="s">
        <v>1782</v>
      </c>
      <c r="F341" s="60" t="s">
        <v>1783</v>
      </c>
      <c r="G341" s="60" t="s">
        <v>1031</v>
      </c>
      <c r="H341" s="61" t="s">
        <v>89</v>
      </c>
      <c r="I341" s="62">
        <v>50000000</v>
      </c>
      <c r="J341" s="62">
        <v>50000000</v>
      </c>
      <c r="K341" s="62" t="s">
        <v>85</v>
      </c>
      <c r="L341" s="62">
        <v>50000000</v>
      </c>
      <c r="M341" s="62" t="s">
        <v>85</v>
      </c>
      <c r="N341" s="62" t="s">
        <v>85</v>
      </c>
      <c r="O341" s="62">
        <v>9667079004.8460007</v>
      </c>
      <c r="P341" s="62" t="s">
        <v>85</v>
      </c>
      <c r="Q341" s="62" t="s">
        <v>85</v>
      </c>
      <c r="R341" s="62" t="s">
        <v>1192</v>
      </c>
      <c r="S341" s="58" t="s">
        <v>471</v>
      </c>
      <c r="T341" s="58" t="s">
        <v>102</v>
      </c>
      <c r="U341" s="58" t="s">
        <v>93</v>
      </c>
      <c r="V341" s="58" t="s">
        <v>279</v>
      </c>
      <c r="X341" s="140"/>
    </row>
    <row r="342" spans="1:24" s="139" customFormat="1" ht="15.75" customHeight="1" x14ac:dyDescent="0.2">
      <c r="A342" s="58" t="s">
        <v>1756</v>
      </c>
      <c r="B342" s="58" t="s">
        <v>21</v>
      </c>
      <c r="C342" s="61" t="s">
        <v>262</v>
      </c>
      <c r="D342" s="59" t="s">
        <v>965</v>
      </c>
      <c r="E342" s="59" t="s">
        <v>966</v>
      </c>
      <c r="F342" s="60" t="s">
        <v>967</v>
      </c>
      <c r="G342" s="60" t="s">
        <v>968</v>
      </c>
      <c r="H342" s="61" t="s">
        <v>89</v>
      </c>
      <c r="I342" s="62">
        <v>500000000</v>
      </c>
      <c r="J342" s="62">
        <v>500000000</v>
      </c>
      <c r="K342" s="62">
        <v>4392189.71</v>
      </c>
      <c r="L342" s="62" t="s">
        <v>85</v>
      </c>
      <c r="M342" s="62">
        <v>4392189.71</v>
      </c>
      <c r="N342" s="62">
        <v>692208843.54900002</v>
      </c>
      <c r="O342" s="62" t="s">
        <v>85</v>
      </c>
      <c r="P342" s="62">
        <v>896226240.40199995</v>
      </c>
      <c r="Q342" s="62">
        <v>4392189.71</v>
      </c>
      <c r="R342" s="62" t="s">
        <v>1192</v>
      </c>
      <c r="S342" s="58" t="s">
        <v>471</v>
      </c>
      <c r="T342" s="58" t="s">
        <v>102</v>
      </c>
      <c r="U342" s="58" t="s">
        <v>93</v>
      </c>
      <c r="V342" s="58" t="s">
        <v>279</v>
      </c>
      <c r="X342" s="140"/>
    </row>
    <row r="343" spans="1:24" s="139" customFormat="1" ht="15.75" customHeight="1" x14ac:dyDescent="0.2">
      <c r="A343" s="58" t="s">
        <v>1756</v>
      </c>
      <c r="B343" s="58" t="s">
        <v>21</v>
      </c>
      <c r="C343" s="61" t="s">
        <v>262</v>
      </c>
      <c r="D343" s="59" t="s">
        <v>969</v>
      </c>
      <c r="E343" s="59" t="s">
        <v>970</v>
      </c>
      <c r="F343" s="60" t="s">
        <v>971</v>
      </c>
      <c r="G343" s="60" t="s">
        <v>972</v>
      </c>
      <c r="H343" s="61" t="s">
        <v>89</v>
      </c>
      <c r="I343" s="62">
        <v>100000000</v>
      </c>
      <c r="J343" s="62">
        <v>100000000</v>
      </c>
      <c r="K343" s="62">
        <v>8685312.5600000005</v>
      </c>
      <c r="L343" s="62" t="s">
        <v>85</v>
      </c>
      <c r="M343" s="62">
        <v>8685312.5600000005</v>
      </c>
      <c r="N343" s="62">
        <v>1368804755.7079999</v>
      </c>
      <c r="O343" s="62" t="s">
        <v>85</v>
      </c>
      <c r="P343" s="62">
        <v>1772237889.598</v>
      </c>
      <c r="Q343" s="62">
        <v>8685312.5600000005</v>
      </c>
      <c r="R343" s="62" t="s">
        <v>1192</v>
      </c>
      <c r="S343" s="58" t="s">
        <v>471</v>
      </c>
      <c r="T343" s="58" t="s">
        <v>102</v>
      </c>
      <c r="U343" s="58" t="s">
        <v>93</v>
      </c>
      <c r="V343" s="58" t="s">
        <v>279</v>
      </c>
      <c r="X343" s="140"/>
    </row>
    <row r="344" spans="1:24" s="139" customFormat="1" ht="15.75" customHeight="1" x14ac:dyDescent="0.2">
      <c r="A344" s="58" t="s">
        <v>1756</v>
      </c>
      <c r="B344" s="58" t="s">
        <v>21</v>
      </c>
      <c r="C344" s="61" t="s">
        <v>262</v>
      </c>
      <c r="D344" s="59" t="s">
        <v>973</v>
      </c>
      <c r="E344" s="59" t="s">
        <v>974</v>
      </c>
      <c r="F344" s="60" t="s">
        <v>971</v>
      </c>
      <c r="G344" s="60" t="s">
        <v>975</v>
      </c>
      <c r="H344" s="61" t="s">
        <v>89</v>
      </c>
      <c r="I344" s="62">
        <v>100000000</v>
      </c>
      <c r="J344" s="62">
        <v>100000000</v>
      </c>
      <c r="K344" s="62">
        <v>3008090.33</v>
      </c>
      <c r="L344" s="62" t="s">
        <v>85</v>
      </c>
      <c r="M344" s="62">
        <v>3008090.33</v>
      </c>
      <c r="N344" s="62">
        <v>474074861.53899997</v>
      </c>
      <c r="O344" s="62" t="s">
        <v>85</v>
      </c>
      <c r="P344" s="62">
        <v>613800783.94799995</v>
      </c>
      <c r="Q344" s="62">
        <v>3008090.33</v>
      </c>
      <c r="R344" s="62" t="s">
        <v>1192</v>
      </c>
      <c r="S344" s="58" t="s">
        <v>471</v>
      </c>
      <c r="T344" s="58" t="s">
        <v>102</v>
      </c>
      <c r="U344" s="58" t="s">
        <v>93</v>
      </c>
      <c r="V344" s="58" t="s">
        <v>279</v>
      </c>
      <c r="X344" s="140"/>
    </row>
    <row r="345" spans="1:24" s="139" customFormat="1" ht="15.75" customHeight="1" x14ac:dyDescent="0.2">
      <c r="A345" s="58" t="s">
        <v>1756</v>
      </c>
      <c r="B345" s="58" t="s">
        <v>21</v>
      </c>
      <c r="C345" s="61" t="s">
        <v>262</v>
      </c>
      <c r="D345" s="59" t="s">
        <v>1371</v>
      </c>
      <c r="E345" s="59" t="s">
        <v>1372</v>
      </c>
      <c r="F345" s="60" t="s">
        <v>1370</v>
      </c>
      <c r="G345" s="60" t="s">
        <v>849</v>
      </c>
      <c r="H345" s="61" t="s">
        <v>89</v>
      </c>
      <c r="I345" s="62">
        <v>44000000</v>
      </c>
      <c r="J345" s="62">
        <v>44000000</v>
      </c>
      <c r="K345" s="62">
        <v>1269192.97</v>
      </c>
      <c r="L345" s="62" t="s">
        <v>85</v>
      </c>
      <c r="M345" s="62">
        <v>1269192.97</v>
      </c>
      <c r="N345" s="62">
        <v>200024738.45899999</v>
      </c>
      <c r="O345" s="62" t="s">
        <v>85</v>
      </c>
      <c r="P345" s="62">
        <v>258978805.32300001</v>
      </c>
      <c r="Q345" s="62">
        <v>1269192.97</v>
      </c>
      <c r="R345" s="62" t="s">
        <v>1192</v>
      </c>
      <c r="S345" s="58" t="s">
        <v>471</v>
      </c>
      <c r="T345" s="58" t="s">
        <v>102</v>
      </c>
      <c r="U345" s="58" t="s">
        <v>93</v>
      </c>
      <c r="V345" s="58" t="s">
        <v>279</v>
      </c>
      <c r="X345" s="140"/>
    </row>
    <row r="346" spans="1:24" s="139" customFormat="1" ht="15.75" customHeight="1" x14ac:dyDescent="0.2">
      <c r="A346" s="58" t="s">
        <v>1756</v>
      </c>
      <c r="B346" s="58" t="s">
        <v>21</v>
      </c>
      <c r="C346" s="61" t="s">
        <v>262</v>
      </c>
      <c r="D346" s="59" t="s">
        <v>1690</v>
      </c>
      <c r="E346" s="59" t="s">
        <v>1743</v>
      </c>
      <c r="F346" s="60" t="s">
        <v>1691</v>
      </c>
      <c r="G346" s="60" t="s">
        <v>1610</v>
      </c>
      <c r="H346" s="61" t="s">
        <v>89</v>
      </c>
      <c r="I346" s="62">
        <v>761500000</v>
      </c>
      <c r="J346" s="62">
        <v>761500000</v>
      </c>
      <c r="K346" s="62" t="s">
        <v>85</v>
      </c>
      <c r="L346" s="62">
        <v>761500000</v>
      </c>
      <c r="M346" s="62" t="s">
        <v>85</v>
      </c>
      <c r="N346" s="62" t="s">
        <v>85</v>
      </c>
      <c r="O346" s="62">
        <v>134981368386.32401</v>
      </c>
      <c r="P346" s="62" t="s">
        <v>85</v>
      </c>
      <c r="Q346" s="62" t="s">
        <v>85</v>
      </c>
      <c r="R346" s="62" t="s">
        <v>1192</v>
      </c>
      <c r="S346" s="58" t="s">
        <v>471</v>
      </c>
      <c r="T346" s="58" t="s">
        <v>102</v>
      </c>
      <c r="U346" s="58" t="s">
        <v>93</v>
      </c>
      <c r="V346" s="58" t="s">
        <v>279</v>
      </c>
      <c r="X346" s="140"/>
    </row>
    <row r="347" spans="1:24" s="139" customFormat="1" ht="15.75" customHeight="1" x14ac:dyDescent="0.2">
      <c r="A347" s="58" t="s">
        <v>1756</v>
      </c>
      <c r="B347" s="58" t="s">
        <v>21</v>
      </c>
      <c r="C347" s="61" t="s">
        <v>262</v>
      </c>
      <c r="D347" s="59" t="s">
        <v>1784</v>
      </c>
      <c r="E347" s="59" t="s">
        <v>1743</v>
      </c>
      <c r="F347" s="60" t="s">
        <v>1785</v>
      </c>
      <c r="G347" s="60" t="s">
        <v>670</v>
      </c>
      <c r="H347" s="61" t="s">
        <v>89</v>
      </c>
      <c r="I347" s="62">
        <v>70000000</v>
      </c>
      <c r="J347" s="62">
        <v>70000000</v>
      </c>
      <c r="K347" s="62" t="s">
        <v>85</v>
      </c>
      <c r="L347" s="62">
        <v>70000000</v>
      </c>
      <c r="M347" s="62" t="s">
        <v>85</v>
      </c>
      <c r="N347" s="62" t="s">
        <v>85</v>
      </c>
      <c r="O347" s="62">
        <v>13998497219.028999</v>
      </c>
      <c r="P347" s="62" t="s">
        <v>85</v>
      </c>
      <c r="Q347" s="62" t="s">
        <v>85</v>
      </c>
      <c r="R347" s="62" t="s">
        <v>1192</v>
      </c>
      <c r="S347" s="58" t="s">
        <v>471</v>
      </c>
      <c r="T347" s="58" t="s">
        <v>102</v>
      </c>
      <c r="U347" s="58" t="s">
        <v>93</v>
      </c>
      <c r="V347" s="58" t="s">
        <v>279</v>
      </c>
      <c r="X347" s="140"/>
    </row>
    <row r="348" spans="1:24" s="139" customFormat="1" ht="15.75" customHeight="1" x14ac:dyDescent="0.2">
      <c r="A348" s="58" t="s">
        <v>1756</v>
      </c>
      <c r="B348" s="58" t="s">
        <v>21</v>
      </c>
      <c r="C348" s="61" t="s">
        <v>262</v>
      </c>
      <c r="D348" s="59" t="s">
        <v>1577</v>
      </c>
      <c r="E348" s="59" t="s">
        <v>1578</v>
      </c>
      <c r="F348" s="60" t="s">
        <v>1579</v>
      </c>
      <c r="G348" s="60" t="s">
        <v>1580</v>
      </c>
      <c r="H348" s="61" t="s">
        <v>89</v>
      </c>
      <c r="I348" s="62">
        <v>471500000</v>
      </c>
      <c r="J348" s="62">
        <v>471500000</v>
      </c>
      <c r="K348" s="62">
        <v>446310235.16000003</v>
      </c>
      <c r="L348" s="62">
        <v>446310235.16000003</v>
      </c>
      <c r="M348" s="62" t="s">
        <v>85</v>
      </c>
      <c r="N348" s="62">
        <v>70338467175.222</v>
      </c>
      <c r="O348" s="62">
        <v>72869863121.296997</v>
      </c>
      <c r="P348" s="62" t="s">
        <v>85</v>
      </c>
      <c r="Q348" s="62" t="s">
        <v>85</v>
      </c>
      <c r="R348" s="62" t="s">
        <v>1192</v>
      </c>
      <c r="S348" s="58" t="s">
        <v>471</v>
      </c>
      <c r="T348" s="58" t="s">
        <v>102</v>
      </c>
      <c r="U348" s="58" t="s">
        <v>93</v>
      </c>
      <c r="V348" s="58" t="s">
        <v>279</v>
      </c>
      <c r="X348" s="140"/>
    </row>
    <row r="349" spans="1:24" s="139" customFormat="1" ht="15.75" customHeight="1" x14ac:dyDescent="0.2">
      <c r="A349" s="58" t="s">
        <v>1756</v>
      </c>
      <c r="B349" s="58" t="s">
        <v>21</v>
      </c>
      <c r="C349" s="61" t="s">
        <v>262</v>
      </c>
      <c r="D349" s="59" t="s">
        <v>1373</v>
      </c>
      <c r="E349" s="59" t="s">
        <v>1374</v>
      </c>
      <c r="F349" s="60" t="s">
        <v>1375</v>
      </c>
      <c r="G349" s="60" t="s">
        <v>1390</v>
      </c>
      <c r="H349" s="61" t="s">
        <v>89</v>
      </c>
      <c r="I349" s="62">
        <v>461800000</v>
      </c>
      <c r="J349" s="62">
        <v>461800000</v>
      </c>
      <c r="K349" s="62">
        <v>15613103.77</v>
      </c>
      <c r="L349" s="62" t="s">
        <v>85</v>
      </c>
      <c r="M349" s="62">
        <v>15613103.77</v>
      </c>
      <c r="N349" s="62">
        <v>2460624248.592</v>
      </c>
      <c r="O349" s="62" t="s">
        <v>85</v>
      </c>
      <c r="P349" s="62">
        <v>3185853575.7080002</v>
      </c>
      <c r="Q349" s="62">
        <v>15613103.77</v>
      </c>
      <c r="R349" s="62" t="s">
        <v>1192</v>
      </c>
      <c r="S349" s="58" t="s">
        <v>471</v>
      </c>
      <c r="T349" s="58" t="s">
        <v>102</v>
      </c>
      <c r="U349" s="58" t="s">
        <v>1209</v>
      </c>
      <c r="V349" s="58" t="s">
        <v>279</v>
      </c>
      <c r="X349" s="140"/>
    </row>
    <row r="350" spans="1:24" s="139" customFormat="1" ht="15.75" customHeight="1" x14ac:dyDescent="0.2">
      <c r="A350" s="58" t="s">
        <v>1756</v>
      </c>
      <c r="B350" s="58" t="s">
        <v>169</v>
      </c>
      <c r="C350" s="61" t="s">
        <v>263</v>
      </c>
      <c r="D350" s="59">
        <v>2000000446</v>
      </c>
      <c r="E350" s="59" t="s">
        <v>682</v>
      </c>
      <c r="F350" s="60" t="s">
        <v>683</v>
      </c>
      <c r="G350" s="60" t="s">
        <v>684</v>
      </c>
      <c r="H350" s="61" t="s">
        <v>86</v>
      </c>
      <c r="I350" s="62">
        <v>386000</v>
      </c>
      <c r="J350" s="62">
        <v>512523.08328947565</v>
      </c>
      <c r="K350" s="62">
        <v>550598.12</v>
      </c>
      <c r="L350" s="62" t="s">
        <v>85</v>
      </c>
      <c r="M350" s="62">
        <v>512523.08299999998</v>
      </c>
      <c r="N350" s="62">
        <v>86774231.780000001</v>
      </c>
      <c r="O350" s="62" t="s">
        <v>85</v>
      </c>
      <c r="P350" s="62">
        <v>104580326.986</v>
      </c>
      <c r="Q350" s="62">
        <v>386000</v>
      </c>
      <c r="R350" s="62" t="s">
        <v>268</v>
      </c>
      <c r="S350" s="58" t="s">
        <v>334</v>
      </c>
      <c r="T350" s="58" t="s">
        <v>90</v>
      </c>
      <c r="U350" s="58" t="s">
        <v>111</v>
      </c>
      <c r="V350" s="58" t="s">
        <v>279</v>
      </c>
      <c r="X350" s="140"/>
    </row>
    <row r="351" spans="1:24" s="139" customFormat="1" ht="15.75" customHeight="1" x14ac:dyDescent="0.2">
      <c r="A351" s="58" t="s">
        <v>1756</v>
      </c>
      <c r="B351" s="58" t="s">
        <v>169</v>
      </c>
      <c r="C351" s="61" t="s">
        <v>263</v>
      </c>
      <c r="D351" s="59">
        <v>2000003416</v>
      </c>
      <c r="E351" s="59" t="s">
        <v>1581</v>
      </c>
      <c r="F351" s="60" t="s">
        <v>1582</v>
      </c>
      <c r="G351" s="60" t="s">
        <v>1583</v>
      </c>
      <c r="H351" s="61" t="s">
        <v>86</v>
      </c>
      <c r="I351" s="62">
        <v>2179000</v>
      </c>
      <c r="J351" s="62">
        <v>2893232.6385693457</v>
      </c>
      <c r="K351" s="62">
        <v>3108169.18</v>
      </c>
      <c r="L351" s="62">
        <v>499972</v>
      </c>
      <c r="M351" s="62">
        <v>2422244.6719999998</v>
      </c>
      <c r="N351" s="62">
        <v>489847282.50800002</v>
      </c>
      <c r="O351" s="62">
        <v>85264325</v>
      </c>
      <c r="P351" s="62">
        <v>494258986.676</v>
      </c>
      <c r="Q351" s="62">
        <v>1824281.625</v>
      </c>
      <c r="R351" s="62" t="s">
        <v>268</v>
      </c>
      <c r="S351" s="58" t="s">
        <v>334</v>
      </c>
      <c r="T351" s="58" t="s">
        <v>94</v>
      </c>
      <c r="U351" s="58" t="s">
        <v>230</v>
      </c>
      <c r="V351" s="58" t="s">
        <v>279</v>
      </c>
      <c r="X351" s="140"/>
    </row>
    <row r="352" spans="1:24" s="139" customFormat="1" ht="15.75" customHeight="1" x14ac:dyDescent="0.2">
      <c r="A352" s="58" t="s">
        <v>1756</v>
      </c>
      <c r="B352" s="58" t="s">
        <v>169</v>
      </c>
      <c r="C352" s="61" t="s">
        <v>263</v>
      </c>
      <c r="D352" s="59">
        <v>20000002541</v>
      </c>
      <c r="E352" s="59" t="s">
        <v>1376</v>
      </c>
      <c r="F352" s="60" t="s">
        <v>1377</v>
      </c>
      <c r="G352" s="60" t="s">
        <v>1378</v>
      </c>
      <c r="H352" s="61" t="s">
        <v>89</v>
      </c>
      <c r="I352" s="62">
        <v>2900000</v>
      </c>
      <c r="J352" s="62">
        <v>2900000</v>
      </c>
      <c r="K352" s="62">
        <v>2400000</v>
      </c>
      <c r="L352" s="62">
        <v>1479573.22</v>
      </c>
      <c r="M352" s="62">
        <v>920426.78</v>
      </c>
      <c r="N352" s="62">
        <v>378239860.80000001</v>
      </c>
      <c r="O352" s="62">
        <v>257156366</v>
      </c>
      <c r="P352" s="62">
        <v>187813069.80599999</v>
      </c>
      <c r="Q352" s="62">
        <v>920426.78</v>
      </c>
      <c r="R352" s="62" t="s">
        <v>268</v>
      </c>
      <c r="S352" s="58" t="s">
        <v>334</v>
      </c>
      <c r="T352" s="58" t="s">
        <v>94</v>
      </c>
      <c r="U352" s="58" t="s">
        <v>111</v>
      </c>
      <c r="V352" s="58" t="s">
        <v>279</v>
      </c>
      <c r="X352" s="140"/>
    </row>
    <row r="353" spans="1:24" s="139" customFormat="1" ht="15.75" customHeight="1" x14ac:dyDescent="0.2">
      <c r="A353" s="58" t="s">
        <v>1756</v>
      </c>
      <c r="B353" s="58" t="s">
        <v>169</v>
      </c>
      <c r="C353" s="61" t="s">
        <v>263</v>
      </c>
      <c r="D353" s="59" t="s">
        <v>1210</v>
      </c>
      <c r="E353" s="59" t="s">
        <v>1211</v>
      </c>
      <c r="F353" s="60" t="s">
        <v>1212</v>
      </c>
      <c r="G353" s="60" t="s">
        <v>522</v>
      </c>
      <c r="H353" s="61" t="s">
        <v>89</v>
      </c>
      <c r="I353" s="62">
        <v>3000000</v>
      </c>
      <c r="J353" s="62">
        <v>3000000</v>
      </c>
      <c r="K353" s="62">
        <v>2900000</v>
      </c>
      <c r="L353" s="62" t="s">
        <v>85</v>
      </c>
      <c r="M353" s="62">
        <v>2900000</v>
      </c>
      <c r="N353" s="62">
        <v>457039831.80000001</v>
      </c>
      <c r="O353" s="62" t="s">
        <v>85</v>
      </c>
      <c r="P353" s="62">
        <v>591744953.83200002</v>
      </c>
      <c r="Q353" s="62">
        <v>2900000</v>
      </c>
      <c r="R353" s="62" t="s">
        <v>268</v>
      </c>
      <c r="S353" s="58" t="s">
        <v>334</v>
      </c>
      <c r="T353" s="58" t="s">
        <v>94</v>
      </c>
      <c r="U353" s="58" t="s">
        <v>230</v>
      </c>
      <c r="V353" s="58" t="s">
        <v>279</v>
      </c>
      <c r="X353" s="140"/>
    </row>
    <row r="354" spans="1:24" s="139" customFormat="1" ht="15.75" customHeight="1" x14ac:dyDescent="0.2">
      <c r="A354" s="58" t="s">
        <v>1756</v>
      </c>
      <c r="B354" s="58" t="s">
        <v>169</v>
      </c>
      <c r="C354" s="61" t="s">
        <v>262</v>
      </c>
      <c r="D354" s="59">
        <v>2000000432</v>
      </c>
      <c r="E354" s="59" t="s">
        <v>841</v>
      </c>
      <c r="F354" s="60" t="s">
        <v>683</v>
      </c>
      <c r="G354" s="60" t="s">
        <v>685</v>
      </c>
      <c r="H354" s="61" t="s">
        <v>86</v>
      </c>
      <c r="I354" s="62">
        <v>22430000</v>
      </c>
      <c r="J354" s="62">
        <v>29782105.591147512</v>
      </c>
      <c r="K354" s="62">
        <v>30789915.921</v>
      </c>
      <c r="L354" s="62" t="s">
        <v>85</v>
      </c>
      <c r="M354" s="62">
        <v>28660727.431000002</v>
      </c>
      <c r="N354" s="62">
        <v>4852488963.3280001</v>
      </c>
      <c r="O354" s="62" t="s">
        <v>85</v>
      </c>
      <c r="P354" s="62">
        <v>5848220976.1079998</v>
      </c>
      <c r="Q354" s="62">
        <v>21585448.829999998</v>
      </c>
      <c r="R354" s="62" t="s">
        <v>268</v>
      </c>
      <c r="S354" s="58" t="s">
        <v>334</v>
      </c>
      <c r="T354" s="58" t="s">
        <v>90</v>
      </c>
      <c r="U354" s="58" t="s">
        <v>111</v>
      </c>
      <c r="V354" s="58" t="s">
        <v>279</v>
      </c>
      <c r="X354" s="140"/>
    </row>
    <row r="355" spans="1:24" s="139" customFormat="1" ht="15.75" customHeight="1" x14ac:dyDescent="0.2">
      <c r="A355" s="58" t="s">
        <v>1756</v>
      </c>
      <c r="B355" s="58" t="s">
        <v>169</v>
      </c>
      <c r="C355" s="61" t="s">
        <v>262</v>
      </c>
      <c r="D355" s="59">
        <v>2000001443</v>
      </c>
      <c r="E355" s="59" t="s">
        <v>451</v>
      </c>
      <c r="F355" s="60" t="s">
        <v>1379</v>
      </c>
      <c r="G355" s="60" t="s">
        <v>787</v>
      </c>
      <c r="H355" s="61" t="s">
        <v>86</v>
      </c>
      <c r="I355" s="62">
        <v>7290000</v>
      </c>
      <c r="J355" s="62">
        <v>9679516.2621250711</v>
      </c>
      <c r="K355" s="62">
        <v>9388.9130000000005</v>
      </c>
      <c r="L355" s="62" t="s">
        <v>85</v>
      </c>
      <c r="M355" s="62">
        <v>8739.65</v>
      </c>
      <c r="N355" s="62">
        <v>1479692.1850000001</v>
      </c>
      <c r="O355" s="62" t="s">
        <v>85</v>
      </c>
      <c r="P355" s="62">
        <v>1783325.41</v>
      </c>
      <c r="Q355" s="62">
        <v>6582.152</v>
      </c>
      <c r="R355" s="62" t="s">
        <v>268</v>
      </c>
      <c r="S355" s="58" t="s">
        <v>334</v>
      </c>
      <c r="T355" s="58" t="s">
        <v>94</v>
      </c>
      <c r="U355" s="58" t="s">
        <v>111</v>
      </c>
      <c r="V355" s="58" t="s">
        <v>279</v>
      </c>
      <c r="X355" s="140"/>
    </row>
    <row r="356" spans="1:24" s="139" customFormat="1" ht="15.75" customHeight="1" x14ac:dyDescent="0.2">
      <c r="A356" s="58" t="s">
        <v>1756</v>
      </c>
      <c r="B356" s="58" t="s">
        <v>169</v>
      </c>
      <c r="C356" s="61" t="s">
        <v>262</v>
      </c>
      <c r="D356" s="59">
        <v>2000001985</v>
      </c>
      <c r="E356" s="59" t="s">
        <v>451</v>
      </c>
      <c r="F356" s="60" t="s">
        <v>915</v>
      </c>
      <c r="G356" s="60" t="s">
        <v>922</v>
      </c>
      <c r="H356" s="61" t="s">
        <v>89</v>
      </c>
      <c r="I356" s="62">
        <v>25000000</v>
      </c>
      <c r="J356" s="62">
        <v>25000000</v>
      </c>
      <c r="K356" s="62">
        <v>1925353.23</v>
      </c>
      <c r="L356" s="62">
        <v>1925353.23</v>
      </c>
      <c r="M356" s="62" t="s">
        <v>85</v>
      </c>
      <c r="N356" s="62">
        <v>303435557.37800002</v>
      </c>
      <c r="O356" s="62">
        <v>306691386</v>
      </c>
      <c r="P356" s="62" t="s">
        <v>85</v>
      </c>
      <c r="Q356" s="62" t="s">
        <v>85</v>
      </c>
      <c r="R356" s="62" t="s">
        <v>268</v>
      </c>
      <c r="S356" s="58" t="s">
        <v>334</v>
      </c>
      <c r="T356" s="58" t="s">
        <v>94</v>
      </c>
      <c r="U356" s="58" t="s">
        <v>111</v>
      </c>
      <c r="V356" s="58" t="s">
        <v>279</v>
      </c>
      <c r="X356" s="140"/>
    </row>
    <row r="357" spans="1:24" s="139" customFormat="1" ht="15.75" customHeight="1" x14ac:dyDescent="0.2">
      <c r="A357" s="58" t="s">
        <v>1756</v>
      </c>
      <c r="B357" s="58" t="s">
        <v>169</v>
      </c>
      <c r="C357" s="61" t="s">
        <v>262</v>
      </c>
      <c r="D357" s="59">
        <v>2000002542</v>
      </c>
      <c r="E357" s="59" t="s">
        <v>1380</v>
      </c>
      <c r="F357" s="60" t="s">
        <v>1377</v>
      </c>
      <c r="G357" s="60" t="s">
        <v>1378</v>
      </c>
      <c r="H357" s="61" t="s">
        <v>89</v>
      </c>
      <c r="I357" s="62">
        <v>36000000</v>
      </c>
      <c r="J357" s="62">
        <v>36000000</v>
      </c>
      <c r="K357" s="62">
        <v>28308336.460000001</v>
      </c>
      <c r="L357" s="62">
        <v>13068427.92</v>
      </c>
      <c r="M357" s="62">
        <v>15239908.539999999</v>
      </c>
      <c r="N357" s="62">
        <v>4461392184.2119999</v>
      </c>
      <c r="O357" s="62">
        <v>2353229800</v>
      </c>
      <c r="P357" s="62">
        <v>3109703094.9679999</v>
      </c>
      <c r="Q357" s="62">
        <v>15239908.539999999</v>
      </c>
      <c r="R357" s="62" t="s">
        <v>268</v>
      </c>
      <c r="S357" s="58" t="s">
        <v>334</v>
      </c>
      <c r="T357" s="58" t="s">
        <v>94</v>
      </c>
      <c r="U357" s="58" t="s">
        <v>111</v>
      </c>
      <c r="V357" s="58" t="s">
        <v>279</v>
      </c>
      <c r="X357" s="140"/>
    </row>
    <row r="358" spans="1:24" s="139" customFormat="1" ht="15.75" customHeight="1" x14ac:dyDescent="0.2">
      <c r="A358" s="58" t="s">
        <v>1756</v>
      </c>
      <c r="B358" s="58" t="s">
        <v>169</v>
      </c>
      <c r="C358" s="61" t="s">
        <v>262</v>
      </c>
      <c r="D358" s="59">
        <v>2000003417</v>
      </c>
      <c r="E358" s="59" t="s">
        <v>1581</v>
      </c>
      <c r="F358" s="60" t="s">
        <v>1582</v>
      </c>
      <c r="G358" s="60" t="s">
        <v>1583</v>
      </c>
      <c r="H358" s="61" t="s">
        <v>86</v>
      </c>
      <c r="I358" s="62">
        <v>43687000</v>
      </c>
      <c r="J358" s="62">
        <v>58006725.232298762</v>
      </c>
      <c r="K358" s="62">
        <v>62316010.542000003</v>
      </c>
      <c r="L358" s="62">
        <v>2999972</v>
      </c>
      <c r="M358" s="62">
        <v>55097674.611000001</v>
      </c>
      <c r="N358" s="62">
        <v>9820999647.052</v>
      </c>
      <c r="O358" s="62">
        <v>558500125</v>
      </c>
      <c r="P358" s="62">
        <v>11242679627.233999</v>
      </c>
      <c r="Q358" s="62">
        <v>41496086.895000003</v>
      </c>
      <c r="R358" s="62" t="s">
        <v>268</v>
      </c>
      <c r="S358" s="58" t="s">
        <v>334</v>
      </c>
      <c r="T358" s="58" t="s">
        <v>94</v>
      </c>
      <c r="U358" s="58" t="s">
        <v>230</v>
      </c>
      <c r="V358" s="58" t="s">
        <v>279</v>
      </c>
      <c r="X358" s="140"/>
    </row>
    <row r="359" spans="1:24" s="139" customFormat="1" ht="15.75" customHeight="1" x14ac:dyDescent="0.2">
      <c r="A359" s="58" t="s">
        <v>1756</v>
      </c>
      <c r="B359" s="58" t="s">
        <v>169</v>
      </c>
      <c r="C359" s="61" t="s">
        <v>262</v>
      </c>
      <c r="D359" s="59" t="s">
        <v>464</v>
      </c>
      <c r="E359" s="59" t="s">
        <v>465</v>
      </c>
      <c r="F359" s="60" t="s">
        <v>585</v>
      </c>
      <c r="G359" s="60" t="s">
        <v>466</v>
      </c>
      <c r="H359" s="61" t="s">
        <v>86</v>
      </c>
      <c r="I359" s="62">
        <v>18550000</v>
      </c>
      <c r="J359" s="62">
        <v>24630319.158082314</v>
      </c>
      <c r="K359" s="62">
        <v>471779.24300000002</v>
      </c>
      <c r="L359" s="62" t="s">
        <v>85</v>
      </c>
      <c r="M359" s="62">
        <v>439154.7</v>
      </c>
      <c r="N359" s="62">
        <v>74352381.355000004</v>
      </c>
      <c r="O359" s="62" t="s">
        <v>85</v>
      </c>
      <c r="P359" s="62">
        <v>89609509.583000004</v>
      </c>
      <c r="Q359" s="62">
        <v>330743.57</v>
      </c>
      <c r="R359" s="62" t="s">
        <v>268</v>
      </c>
      <c r="S359" s="58" t="s">
        <v>334</v>
      </c>
      <c r="T359" s="58" t="s">
        <v>94</v>
      </c>
      <c r="U359" s="58" t="s">
        <v>230</v>
      </c>
      <c r="V359" s="58" t="s">
        <v>279</v>
      </c>
      <c r="X359" s="140"/>
    </row>
    <row r="360" spans="1:24" s="139" customFormat="1" ht="15.75" customHeight="1" x14ac:dyDescent="0.2">
      <c r="A360" s="58" t="s">
        <v>1756</v>
      </c>
      <c r="B360" s="58" t="s">
        <v>169</v>
      </c>
      <c r="C360" s="61" t="s">
        <v>262</v>
      </c>
      <c r="D360" s="59" t="s">
        <v>842</v>
      </c>
      <c r="E360" s="59" t="s">
        <v>843</v>
      </c>
      <c r="F360" s="60" t="s">
        <v>752</v>
      </c>
      <c r="G360" s="60" t="s">
        <v>844</v>
      </c>
      <c r="H360" s="61" t="s">
        <v>86</v>
      </c>
      <c r="I360" s="62">
        <v>48550000</v>
      </c>
      <c r="J360" s="62">
        <v>64463719.413741045</v>
      </c>
      <c r="K360" s="62">
        <v>32040851.840999998</v>
      </c>
      <c r="L360" s="62">
        <v>11419185.919</v>
      </c>
      <c r="M360" s="62">
        <v>18862712.509</v>
      </c>
      <c r="N360" s="62">
        <v>5049636391.8470001</v>
      </c>
      <c r="O360" s="62">
        <v>2073733014</v>
      </c>
      <c r="P360" s="62">
        <v>3848936187.1739998</v>
      </c>
      <c r="Q360" s="62">
        <v>14206203.127</v>
      </c>
      <c r="R360" s="62" t="s">
        <v>1192</v>
      </c>
      <c r="S360" s="58" t="s">
        <v>102</v>
      </c>
      <c r="T360" s="58" t="s">
        <v>94</v>
      </c>
      <c r="U360" s="58" t="s">
        <v>681</v>
      </c>
      <c r="V360" s="58" t="s">
        <v>279</v>
      </c>
      <c r="X360" s="140"/>
    </row>
    <row r="361" spans="1:24" s="139" customFormat="1" ht="15.75" customHeight="1" x14ac:dyDescent="0.2">
      <c r="A361" s="58" t="s">
        <v>1756</v>
      </c>
      <c r="B361" s="58" t="s">
        <v>169</v>
      </c>
      <c r="C361" s="61" t="s">
        <v>262</v>
      </c>
      <c r="D361" s="59" t="s">
        <v>1147</v>
      </c>
      <c r="E361" s="59" t="s">
        <v>1148</v>
      </c>
      <c r="F361" s="60" t="s">
        <v>1149</v>
      </c>
      <c r="G361" s="60" t="s">
        <v>1150</v>
      </c>
      <c r="H361" s="61" t="s">
        <v>89</v>
      </c>
      <c r="I361" s="62">
        <v>82600000</v>
      </c>
      <c r="J361" s="62">
        <v>82600000</v>
      </c>
      <c r="K361" s="62">
        <v>49944251</v>
      </c>
      <c r="L361" s="62">
        <v>11733751</v>
      </c>
      <c r="M361" s="62">
        <v>38210500</v>
      </c>
      <c r="N361" s="62">
        <v>7871211060.8330002</v>
      </c>
      <c r="O361" s="62">
        <v>2181113051</v>
      </c>
      <c r="P361" s="62">
        <v>7796851916.6890001</v>
      </c>
      <c r="Q361" s="62">
        <v>38210500</v>
      </c>
      <c r="R361" s="62" t="s">
        <v>1192</v>
      </c>
      <c r="S361" s="58" t="s">
        <v>102</v>
      </c>
      <c r="T361" s="58" t="s">
        <v>94</v>
      </c>
      <c r="U361" s="58" t="s">
        <v>155</v>
      </c>
      <c r="V361" s="58" t="s">
        <v>279</v>
      </c>
      <c r="X361" s="140"/>
    </row>
    <row r="362" spans="1:24" s="139" customFormat="1" ht="15.75" customHeight="1" x14ac:dyDescent="0.2">
      <c r="A362" s="58" t="s">
        <v>1756</v>
      </c>
      <c r="B362" s="58" t="s">
        <v>171</v>
      </c>
      <c r="C362" s="61" t="s">
        <v>262</v>
      </c>
      <c r="D362" s="59" t="s">
        <v>375</v>
      </c>
      <c r="E362" s="59" t="s">
        <v>376</v>
      </c>
      <c r="F362" s="60" t="s">
        <v>544</v>
      </c>
      <c r="G362" s="60" t="s">
        <v>170</v>
      </c>
      <c r="H362" s="61" t="s">
        <v>92</v>
      </c>
      <c r="I362" s="62">
        <v>57750000</v>
      </c>
      <c r="J362" s="62">
        <v>60060000.096096002</v>
      </c>
      <c r="K362" s="62">
        <v>32991975.175000001</v>
      </c>
      <c r="L362" s="62" t="s">
        <v>85</v>
      </c>
      <c r="M362" s="62">
        <v>28860000.046</v>
      </c>
      <c r="N362" s="62">
        <v>5199533373.9870005</v>
      </c>
      <c r="O362" s="62" t="s">
        <v>85</v>
      </c>
      <c r="P362" s="62">
        <v>5888882549.9709997</v>
      </c>
      <c r="Q362" s="62">
        <v>27750000</v>
      </c>
      <c r="R362" s="62" t="s">
        <v>1192</v>
      </c>
      <c r="S362" s="58" t="s">
        <v>63</v>
      </c>
      <c r="T362" s="58" t="s">
        <v>339</v>
      </c>
      <c r="U362" s="58" t="s">
        <v>207</v>
      </c>
      <c r="V362" s="58" t="s">
        <v>284</v>
      </c>
      <c r="X362" s="140"/>
    </row>
    <row r="363" spans="1:24" s="139" customFormat="1" ht="15.75" customHeight="1" x14ac:dyDescent="0.2">
      <c r="A363" s="58" t="s">
        <v>1756</v>
      </c>
      <c r="B363" s="58" t="s">
        <v>171</v>
      </c>
      <c r="C363" s="61" t="s">
        <v>262</v>
      </c>
      <c r="D363" s="59" t="s">
        <v>1381</v>
      </c>
      <c r="E363" s="59" t="s">
        <v>1382</v>
      </c>
      <c r="F363" s="60" t="s">
        <v>1383</v>
      </c>
      <c r="G363" s="60" t="s">
        <v>792</v>
      </c>
      <c r="H363" s="61" t="s">
        <v>92</v>
      </c>
      <c r="I363" s="62">
        <v>20500000</v>
      </c>
      <c r="J363" s="62">
        <v>21320000.034111999</v>
      </c>
      <c r="K363" s="62">
        <v>24372450.129000001</v>
      </c>
      <c r="L363" s="62" t="s">
        <v>85</v>
      </c>
      <c r="M363" s="62">
        <v>21320000.034000002</v>
      </c>
      <c r="N363" s="62">
        <v>3841096726.7290001</v>
      </c>
      <c r="O363" s="62" t="s">
        <v>85</v>
      </c>
      <c r="P363" s="62">
        <v>4350345667.5459995</v>
      </c>
      <c r="Q363" s="62">
        <v>20500000</v>
      </c>
      <c r="R363" s="62" t="s">
        <v>268</v>
      </c>
      <c r="S363" s="58" t="s">
        <v>334</v>
      </c>
      <c r="T363" s="58" t="s">
        <v>94</v>
      </c>
      <c r="U363" s="58" t="s">
        <v>681</v>
      </c>
      <c r="V363" s="58" t="s">
        <v>284</v>
      </c>
      <c r="X363" s="140"/>
    </row>
    <row r="364" spans="1:24" s="139" customFormat="1" ht="15.75" customHeight="1" x14ac:dyDescent="0.2">
      <c r="A364" s="58" t="s">
        <v>1756</v>
      </c>
      <c r="B364" s="58" t="s">
        <v>171</v>
      </c>
      <c r="C364" s="61" t="s">
        <v>262</v>
      </c>
      <c r="D364" s="59" t="s">
        <v>0</v>
      </c>
      <c r="E364" s="59" t="s">
        <v>1</v>
      </c>
      <c r="F364" s="60" t="s">
        <v>545</v>
      </c>
      <c r="G364" s="60" t="s">
        <v>1142</v>
      </c>
      <c r="H364" s="61" t="s">
        <v>92</v>
      </c>
      <c r="I364" s="62">
        <v>40000000</v>
      </c>
      <c r="J364" s="62">
        <v>41600000.06656</v>
      </c>
      <c r="K364" s="62">
        <v>594.45000000000005</v>
      </c>
      <c r="L364" s="62" t="s">
        <v>85</v>
      </c>
      <c r="M364" s="62">
        <v>520</v>
      </c>
      <c r="N364" s="62">
        <v>93685.285999999993</v>
      </c>
      <c r="O364" s="62" t="s">
        <v>85</v>
      </c>
      <c r="P364" s="62">
        <v>106105.992</v>
      </c>
      <c r="Q364" s="62">
        <v>500</v>
      </c>
      <c r="R364" s="62" t="s">
        <v>268</v>
      </c>
      <c r="S364" s="58" t="s">
        <v>334</v>
      </c>
      <c r="T364" s="58" t="s">
        <v>94</v>
      </c>
      <c r="U364" s="58" t="s">
        <v>357</v>
      </c>
      <c r="V364" s="58" t="s">
        <v>284</v>
      </c>
      <c r="X364" s="140"/>
    </row>
    <row r="365" spans="1:24" s="139" customFormat="1" ht="15.75" customHeight="1" x14ac:dyDescent="0.2">
      <c r="A365" s="58" t="s">
        <v>1756</v>
      </c>
      <c r="B365" s="58" t="s">
        <v>175</v>
      </c>
      <c r="C365" s="61" t="s">
        <v>263</v>
      </c>
      <c r="D365" s="59">
        <v>1460490</v>
      </c>
      <c r="E365" s="59" t="s">
        <v>645</v>
      </c>
      <c r="F365" s="60" t="s">
        <v>646</v>
      </c>
      <c r="G365" s="60" t="s">
        <v>119</v>
      </c>
      <c r="H365" s="61" t="s">
        <v>91</v>
      </c>
      <c r="I365" s="62">
        <v>1031000000</v>
      </c>
      <c r="J365" s="62">
        <v>7560591.0602016216</v>
      </c>
      <c r="K365" s="62">
        <v>1657848.7779999999</v>
      </c>
      <c r="L365" s="62" t="s">
        <v>85</v>
      </c>
      <c r="M365" s="62">
        <v>1343335.9</v>
      </c>
      <c r="N365" s="62">
        <v>261276871.19299999</v>
      </c>
      <c r="O365" s="62" t="s">
        <v>85</v>
      </c>
      <c r="P365" s="62">
        <v>274107668.98400003</v>
      </c>
      <c r="Q365" s="62">
        <v>183184000</v>
      </c>
      <c r="R365" s="62" t="s">
        <v>268</v>
      </c>
      <c r="S365" s="58" t="s">
        <v>334</v>
      </c>
      <c r="T365" s="58" t="s">
        <v>95</v>
      </c>
      <c r="U365" s="58" t="s">
        <v>111</v>
      </c>
      <c r="V365" s="58" t="s">
        <v>284</v>
      </c>
      <c r="X365" s="140"/>
    </row>
    <row r="366" spans="1:24" s="139" customFormat="1" ht="15.75" customHeight="1" x14ac:dyDescent="0.2">
      <c r="A366" s="58" t="s">
        <v>1756</v>
      </c>
      <c r="B366" s="58" t="s">
        <v>175</v>
      </c>
      <c r="C366" s="61" t="s">
        <v>263</v>
      </c>
      <c r="D366" s="59">
        <v>1460510</v>
      </c>
      <c r="E366" s="59" t="s">
        <v>647</v>
      </c>
      <c r="F366" s="60" t="s">
        <v>646</v>
      </c>
      <c r="G366" s="60" t="s">
        <v>1234</v>
      </c>
      <c r="H366" s="61" t="s">
        <v>91</v>
      </c>
      <c r="I366" s="62">
        <v>2615000000</v>
      </c>
      <c r="J366" s="62">
        <v>19176474.900511388</v>
      </c>
      <c r="K366" s="62">
        <v>14543.645</v>
      </c>
      <c r="L366" s="62" t="s">
        <v>85</v>
      </c>
      <c r="M366" s="62">
        <v>11784.549000000001</v>
      </c>
      <c r="N366" s="62">
        <v>2292077.54</v>
      </c>
      <c r="O366" s="62" t="s">
        <v>85</v>
      </c>
      <c r="P366" s="62">
        <v>2404636.9989999998</v>
      </c>
      <c r="Q366" s="62">
        <v>1607000</v>
      </c>
      <c r="R366" s="62" t="s">
        <v>268</v>
      </c>
      <c r="S366" s="58" t="s">
        <v>334</v>
      </c>
      <c r="T366" s="58" t="s">
        <v>1195</v>
      </c>
      <c r="U366" s="58" t="s">
        <v>648</v>
      </c>
      <c r="V366" s="58" t="s">
        <v>284</v>
      </c>
      <c r="X366" s="140"/>
    </row>
    <row r="367" spans="1:24" s="139" customFormat="1" ht="15.75" customHeight="1" x14ac:dyDescent="0.2">
      <c r="A367" s="58" t="s">
        <v>1756</v>
      </c>
      <c r="B367" s="58" t="s">
        <v>175</v>
      </c>
      <c r="C367" s="61" t="s">
        <v>263</v>
      </c>
      <c r="D367" s="59">
        <v>1460600</v>
      </c>
      <c r="E367" s="59" t="s">
        <v>687</v>
      </c>
      <c r="F367" s="60" t="s">
        <v>686</v>
      </c>
      <c r="G367" s="60" t="s">
        <v>1247</v>
      </c>
      <c r="H367" s="61" t="s">
        <v>91</v>
      </c>
      <c r="I367" s="62">
        <v>1877000000</v>
      </c>
      <c r="J367" s="62">
        <v>13764529.020367065</v>
      </c>
      <c r="K367" s="62">
        <v>977419.79599999997</v>
      </c>
      <c r="L367" s="62" t="s">
        <v>85</v>
      </c>
      <c r="M367" s="62">
        <v>791992.08</v>
      </c>
      <c r="N367" s="62">
        <v>154041303.21900001</v>
      </c>
      <c r="O367" s="62" t="s">
        <v>85</v>
      </c>
      <c r="P367" s="62">
        <v>161605971.31999999</v>
      </c>
      <c r="Q367" s="62">
        <v>108000000</v>
      </c>
      <c r="R367" s="62" t="s">
        <v>268</v>
      </c>
      <c r="S367" s="58" t="s">
        <v>334</v>
      </c>
      <c r="T367" s="58" t="s">
        <v>97</v>
      </c>
      <c r="U367" s="58" t="s">
        <v>120</v>
      </c>
      <c r="V367" s="58" t="s">
        <v>284</v>
      </c>
      <c r="X367" s="140"/>
    </row>
    <row r="368" spans="1:24" s="139" customFormat="1" ht="15.75" customHeight="1" x14ac:dyDescent="0.2">
      <c r="A368" s="58" t="s">
        <v>1756</v>
      </c>
      <c r="B368" s="58" t="s">
        <v>175</v>
      </c>
      <c r="C368" s="61" t="s">
        <v>263</v>
      </c>
      <c r="D368" s="59">
        <v>1560050</v>
      </c>
      <c r="E368" s="59" t="s">
        <v>702</v>
      </c>
      <c r="F368" s="60" t="s">
        <v>701</v>
      </c>
      <c r="G368" s="60" t="s">
        <v>522</v>
      </c>
      <c r="H368" s="61" t="s">
        <v>91</v>
      </c>
      <c r="I368" s="62">
        <v>2554000000</v>
      </c>
      <c r="J368" s="62">
        <v>18729146.04049946</v>
      </c>
      <c r="K368" s="62">
        <v>1432472.0630000001</v>
      </c>
      <c r="L368" s="62" t="s">
        <v>85</v>
      </c>
      <c r="M368" s="62">
        <v>1160715.726</v>
      </c>
      <c r="N368" s="62">
        <v>225757514.02599999</v>
      </c>
      <c r="O368" s="62" t="s">
        <v>85</v>
      </c>
      <c r="P368" s="62">
        <v>236844025.43000001</v>
      </c>
      <c r="Q368" s="62">
        <v>158281000</v>
      </c>
      <c r="R368" s="62" t="s">
        <v>268</v>
      </c>
      <c r="S368" s="58" t="s">
        <v>334</v>
      </c>
      <c r="T368" s="58" t="s">
        <v>246</v>
      </c>
      <c r="U368" s="58" t="s">
        <v>111</v>
      </c>
      <c r="V368" s="58" t="s">
        <v>284</v>
      </c>
      <c r="X368" s="140"/>
    </row>
    <row r="369" spans="1:24" s="139" customFormat="1" ht="15.75" customHeight="1" x14ac:dyDescent="0.2">
      <c r="A369" s="58" t="s">
        <v>1756</v>
      </c>
      <c r="B369" s="58" t="s">
        <v>175</v>
      </c>
      <c r="C369" s="61" t="s">
        <v>263</v>
      </c>
      <c r="D369" s="59">
        <v>1560060</v>
      </c>
      <c r="E369" s="59" t="s">
        <v>703</v>
      </c>
      <c r="F369" s="60" t="s">
        <v>701</v>
      </c>
      <c r="G369" s="60" t="s">
        <v>670</v>
      </c>
      <c r="H369" s="61" t="s">
        <v>91</v>
      </c>
      <c r="I369" s="62">
        <v>1616000000</v>
      </c>
      <c r="J369" s="62">
        <v>11850548.160316024</v>
      </c>
      <c r="K369" s="62">
        <v>7070951.6529999999</v>
      </c>
      <c r="L369" s="62">
        <v>549069.34499999997</v>
      </c>
      <c r="M369" s="62">
        <v>5189443.0389999999</v>
      </c>
      <c r="N369" s="62">
        <v>1114381570.3989999</v>
      </c>
      <c r="O369" s="62">
        <v>113865034.59100001</v>
      </c>
      <c r="P369" s="62">
        <v>1058905769.395</v>
      </c>
      <c r="Q369" s="62">
        <v>707658400</v>
      </c>
      <c r="R369" s="62" t="s">
        <v>268</v>
      </c>
      <c r="S369" s="58" t="s">
        <v>334</v>
      </c>
      <c r="T369" s="58" t="s">
        <v>95</v>
      </c>
      <c r="U369" s="58" t="s">
        <v>111</v>
      </c>
      <c r="V369" s="58" t="s">
        <v>284</v>
      </c>
      <c r="X369" s="140"/>
    </row>
    <row r="370" spans="1:24" s="139" customFormat="1" ht="15.75" customHeight="1" x14ac:dyDescent="0.2">
      <c r="A370" s="58" t="s">
        <v>1756</v>
      </c>
      <c r="B370" s="58" t="s">
        <v>175</v>
      </c>
      <c r="C370" s="61" t="s">
        <v>263</v>
      </c>
      <c r="D370" s="59">
        <v>1560200</v>
      </c>
      <c r="E370" s="59" t="s">
        <v>746</v>
      </c>
      <c r="F370" s="60" t="s">
        <v>747</v>
      </c>
      <c r="G370" s="60" t="s">
        <v>1035</v>
      </c>
      <c r="H370" s="61" t="s">
        <v>91</v>
      </c>
      <c r="I370" s="62">
        <v>1949000000</v>
      </c>
      <c r="J370" s="62">
        <v>14292523.740381146</v>
      </c>
      <c r="K370" s="62">
        <v>2878863.3080000002</v>
      </c>
      <c r="L370" s="62">
        <v>1439160.7709999999</v>
      </c>
      <c r="M370" s="62">
        <v>1115388.8459999999</v>
      </c>
      <c r="N370" s="62">
        <v>453708690.31400001</v>
      </c>
      <c r="O370" s="62">
        <v>252500736.21900001</v>
      </c>
      <c r="P370" s="62">
        <v>227595076.27500001</v>
      </c>
      <c r="Q370" s="62">
        <v>152100000</v>
      </c>
      <c r="R370" s="62" t="s">
        <v>268</v>
      </c>
      <c r="S370" s="58" t="s">
        <v>334</v>
      </c>
      <c r="T370" s="58" t="s">
        <v>1195</v>
      </c>
      <c r="U370" s="58" t="s">
        <v>1208</v>
      </c>
      <c r="V370" s="58" t="s">
        <v>284</v>
      </c>
      <c r="X370" s="140"/>
    </row>
    <row r="371" spans="1:24" s="139" customFormat="1" ht="15.75" customHeight="1" x14ac:dyDescent="0.2">
      <c r="A371" s="58" t="s">
        <v>1756</v>
      </c>
      <c r="B371" s="58" t="s">
        <v>175</v>
      </c>
      <c r="C371" s="61" t="s">
        <v>263</v>
      </c>
      <c r="D371" s="59">
        <v>1760650</v>
      </c>
      <c r="E371" s="59" t="s">
        <v>1151</v>
      </c>
      <c r="F371" s="60" t="s">
        <v>1152</v>
      </c>
      <c r="G371" s="60" t="s">
        <v>394</v>
      </c>
      <c r="H371" s="61" t="s">
        <v>91</v>
      </c>
      <c r="I371" s="62">
        <v>2392000000</v>
      </c>
      <c r="J371" s="62">
        <v>17541157.920467779</v>
      </c>
      <c r="K371" s="62">
        <v>21470473.857000001</v>
      </c>
      <c r="L371" s="62" t="s">
        <v>85</v>
      </c>
      <c r="M371" s="62">
        <v>17397279.359000001</v>
      </c>
      <c r="N371" s="62">
        <v>3383745434.5380001</v>
      </c>
      <c r="O371" s="62" t="s">
        <v>85</v>
      </c>
      <c r="P371" s="62">
        <v>3549914576.2930002</v>
      </c>
      <c r="Q371" s="62">
        <v>2372380000</v>
      </c>
      <c r="R371" s="62" t="s">
        <v>268</v>
      </c>
      <c r="S371" s="58" t="s">
        <v>334</v>
      </c>
      <c r="T371" s="58" t="s">
        <v>97</v>
      </c>
      <c r="U371" s="58" t="s">
        <v>455</v>
      </c>
      <c r="V371" s="58" t="s">
        <v>284</v>
      </c>
      <c r="X371" s="140"/>
    </row>
    <row r="372" spans="1:24" s="139" customFormat="1" ht="15.75" customHeight="1" x14ac:dyDescent="0.2">
      <c r="A372" s="58" t="s">
        <v>1756</v>
      </c>
      <c r="B372" s="58" t="s">
        <v>175</v>
      </c>
      <c r="C372" s="61" t="s">
        <v>263</v>
      </c>
      <c r="D372" s="59">
        <v>1860630</v>
      </c>
      <c r="E372" s="59" t="s">
        <v>1584</v>
      </c>
      <c r="F372" s="60" t="s">
        <v>1585</v>
      </c>
      <c r="G372" s="60" t="s">
        <v>1586</v>
      </c>
      <c r="H372" s="61" t="s">
        <v>91</v>
      </c>
      <c r="I372" s="62">
        <v>3620000000</v>
      </c>
      <c r="J372" s="62">
        <v>26546401.200707927</v>
      </c>
      <c r="K372" s="62">
        <v>32233132.840999998</v>
      </c>
      <c r="L372" s="62">
        <v>9434106.8589999992</v>
      </c>
      <c r="M372" s="62">
        <v>17922487.440000001</v>
      </c>
      <c r="N372" s="62">
        <v>5079939866.1479998</v>
      </c>
      <c r="O372" s="62">
        <v>1674998238.707</v>
      </c>
      <c r="P372" s="62">
        <v>3657083276.9039998</v>
      </c>
      <c r="Q372" s="62">
        <v>2444000000</v>
      </c>
      <c r="R372" s="62" t="s">
        <v>268</v>
      </c>
      <c r="S372" s="58" t="s">
        <v>334</v>
      </c>
      <c r="T372" s="58" t="s">
        <v>143</v>
      </c>
      <c r="U372" s="58" t="s">
        <v>374</v>
      </c>
      <c r="V372" s="58" t="s">
        <v>284</v>
      </c>
      <c r="X372" s="140"/>
    </row>
    <row r="373" spans="1:24" s="139" customFormat="1" ht="15.75" customHeight="1" x14ac:dyDescent="0.2">
      <c r="A373" s="58" t="s">
        <v>1756</v>
      </c>
      <c r="B373" s="58" t="s">
        <v>175</v>
      </c>
      <c r="C373" s="61" t="s">
        <v>263</v>
      </c>
      <c r="D373" s="59">
        <v>2060080</v>
      </c>
      <c r="E373" s="59" t="s">
        <v>1587</v>
      </c>
      <c r="F373" s="60" t="s">
        <v>1588</v>
      </c>
      <c r="G373" s="60" t="s">
        <v>1267</v>
      </c>
      <c r="H373" s="61" t="s">
        <v>91</v>
      </c>
      <c r="I373" s="62">
        <v>318000000</v>
      </c>
      <c r="J373" s="62">
        <v>2331976.6800621878</v>
      </c>
      <c r="K373" s="62">
        <v>2877958.2889999999</v>
      </c>
      <c r="L373" s="62">
        <v>156522.09400000001</v>
      </c>
      <c r="M373" s="62">
        <v>2186334.58</v>
      </c>
      <c r="N373" s="62">
        <v>453566059.477</v>
      </c>
      <c r="O373" s="62">
        <v>31668365.715</v>
      </c>
      <c r="P373" s="62">
        <v>446121536.20700002</v>
      </c>
      <c r="Q373" s="62">
        <v>298139515</v>
      </c>
      <c r="R373" s="62" t="s">
        <v>268</v>
      </c>
      <c r="S373" s="58" t="s">
        <v>334</v>
      </c>
      <c r="T373" s="58" t="s">
        <v>96</v>
      </c>
      <c r="U373" s="58" t="s">
        <v>1530</v>
      </c>
      <c r="V373" s="58" t="s">
        <v>284</v>
      </c>
      <c r="X373" s="140"/>
    </row>
    <row r="374" spans="1:24" s="139" customFormat="1" ht="15.75" customHeight="1" x14ac:dyDescent="0.2">
      <c r="A374" s="58" t="s">
        <v>1756</v>
      </c>
      <c r="B374" s="58" t="s">
        <v>175</v>
      </c>
      <c r="C374" s="61" t="s">
        <v>263</v>
      </c>
      <c r="D374" s="59">
        <v>2060290</v>
      </c>
      <c r="E374" s="59" t="s">
        <v>1589</v>
      </c>
      <c r="F374" s="60" t="s">
        <v>1590</v>
      </c>
      <c r="G374" s="60" t="s">
        <v>1436</v>
      </c>
      <c r="H374" s="61" t="s">
        <v>91</v>
      </c>
      <c r="I374" s="62">
        <v>1986000000</v>
      </c>
      <c r="J374" s="62">
        <v>14563854.360388381</v>
      </c>
      <c r="K374" s="62">
        <v>17973664.033</v>
      </c>
      <c r="L374" s="62">
        <v>72046.452000000005</v>
      </c>
      <c r="M374" s="62">
        <v>14506075.605</v>
      </c>
      <c r="N374" s="62">
        <v>2832648409.1890001</v>
      </c>
      <c r="O374" s="62">
        <v>12100207.778000001</v>
      </c>
      <c r="P374" s="62">
        <v>2959964496.2319999</v>
      </c>
      <c r="Q374" s="62">
        <v>1978121000</v>
      </c>
      <c r="R374" s="62" t="s">
        <v>268</v>
      </c>
      <c r="S374" s="58" t="s">
        <v>334</v>
      </c>
      <c r="T374" s="58" t="s">
        <v>947</v>
      </c>
      <c r="U374" s="58" t="s">
        <v>1208</v>
      </c>
      <c r="V374" s="58" t="s">
        <v>284</v>
      </c>
      <c r="X374" s="140"/>
    </row>
    <row r="375" spans="1:24" s="139" customFormat="1" ht="15.75" customHeight="1" x14ac:dyDescent="0.2">
      <c r="A375" s="58" t="s">
        <v>1756</v>
      </c>
      <c r="B375" s="58" t="s">
        <v>175</v>
      </c>
      <c r="C375" s="61" t="s">
        <v>263</v>
      </c>
      <c r="D375" s="59">
        <v>2060430</v>
      </c>
      <c r="E375" s="59" t="s">
        <v>1591</v>
      </c>
      <c r="F375" s="60" t="s">
        <v>1592</v>
      </c>
      <c r="G375" s="60" t="s">
        <v>1593</v>
      </c>
      <c r="H375" s="61" t="s">
        <v>91</v>
      </c>
      <c r="I375" s="62">
        <v>4094000000</v>
      </c>
      <c r="J375" s="62">
        <v>30022366.440800622</v>
      </c>
      <c r="K375" s="62">
        <v>37051450.428999998</v>
      </c>
      <c r="L375" s="62">
        <v>1539079.0190000001</v>
      </c>
      <c r="M375" s="62">
        <v>28692311.074999999</v>
      </c>
      <c r="N375" s="62">
        <v>5839306438.6820002</v>
      </c>
      <c r="O375" s="62">
        <v>274762920.18900001</v>
      </c>
      <c r="P375" s="62">
        <v>5854665618.0279999</v>
      </c>
      <c r="Q375" s="62">
        <v>3912627000</v>
      </c>
      <c r="R375" s="62" t="s">
        <v>268</v>
      </c>
      <c r="S375" s="58" t="s">
        <v>334</v>
      </c>
      <c r="T375" s="58" t="s">
        <v>152</v>
      </c>
      <c r="U375" s="58"/>
      <c r="V375" s="58" t="s">
        <v>284</v>
      </c>
      <c r="X375" s="140"/>
    </row>
    <row r="376" spans="1:24" s="139" customFormat="1" ht="15.75" customHeight="1" x14ac:dyDescent="0.2">
      <c r="A376" s="58" t="s">
        <v>1756</v>
      </c>
      <c r="B376" s="58" t="s">
        <v>175</v>
      </c>
      <c r="C376" s="61" t="s">
        <v>263</v>
      </c>
      <c r="D376" s="59">
        <v>2160060</v>
      </c>
      <c r="E376" s="59" t="s">
        <v>1744</v>
      </c>
      <c r="F376" s="60" t="s">
        <v>1640</v>
      </c>
      <c r="G376" s="60" t="s">
        <v>1593</v>
      </c>
      <c r="H376" s="61" t="s">
        <v>91</v>
      </c>
      <c r="I376" s="62">
        <v>312000000</v>
      </c>
      <c r="J376" s="62">
        <v>2287977.1200610148</v>
      </c>
      <c r="K376" s="62" t="s">
        <v>85</v>
      </c>
      <c r="L376" s="62" t="s">
        <v>85</v>
      </c>
      <c r="M376" s="62">
        <v>2287977.12</v>
      </c>
      <c r="N376" s="62" t="s">
        <v>85</v>
      </c>
      <c r="O376" s="62" t="s">
        <v>85</v>
      </c>
      <c r="P376" s="62">
        <v>466861694.92400002</v>
      </c>
      <c r="Q376" s="62">
        <v>312000000</v>
      </c>
      <c r="R376" s="62" t="s">
        <v>268</v>
      </c>
      <c r="S376" s="58" t="s">
        <v>334</v>
      </c>
      <c r="T376" s="58" t="s">
        <v>96</v>
      </c>
      <c r="U376" s="58" t="s">
        <v>93</v>
      </c>
      <c r="V376" s="58" t="s">
        <v>284</v>
      </c>
      <c r="X376" s="140"/>
    </row>
    <row r="377" spans="1:24" s="139" customFormat="1" ht="15.75" customHeight="1" x14ac:dyDescent="0.2">
      <c r="A377" s="58" t="s">
        <v>1756</v>
      </c>
      <c r="B377" s="58" t="s">
        <v>175</v>
      </c>
      <c r="C377" s="61" t="s">
        <v>263</v>
      </c>
      <c r="D377" s="59" t="s">
        <v>847</v>
      </c>
      <c r="E377" s="59" t="s">
        <v>848</v>
      </c>
      <c r="F377" s="60" t="s">
        <v>845</v>
      </c>
      <c r="G377" s="60" t="s">
        <v>849</v>
      </c>
      <c r="H377" s="61" t="s">
        <v>91</v>
      </c>
      <c r="I377" s="62">
        <v>994000000</v>
      </c>
      <c r="J377" s="62">
        <v>7289260.4401943861</v>
      </c>
      <c r="K377" s="62">
        <v>255441.424</v>
      </c>
      <c r="L377" s="62" t="s">
        <v>85</v>
      </c>
      <c r="M377" s="62">
        <v>206981.264</v>
      </c>
      <c r="N377" s="62">
        <v>40257553.549999997</v>
      </c>
      <c r="O377" s="62" t="s">
        <v>85</v>
      </c>
      <c r="P377" s="62">
        <v>42234523.523000002</v>
      </c>
      <c r="Q377" s="62">
        <v>28225000</v>
      </c>
      <c r="R377" s="62" t="s">
        <v>268</v>
      </c>
      <c r="S377" s="58" t="s">
        <v>334</v>
      </c>
      <c r="T377" s="58" t="s">
        <v>246</v>
      </c>
      <c r="U377" s="58" t="s">
        <v>40</v>
      </c>
      <c r="V377" s="58" t="s">
        <v>284</v>
      </c>
      <c r="X377" s="140"/>
    </row>
    <row r="378" spans="1:24" s="139" customFormat="1" ht="15.75" customHeight="1" x14ac:dyDescent="0.2">
      <c r="A378" s="58" t="s">
        <v>1756</v>
      </c>
      <c r="B378" s="58" t="s">
        <v>175</v>
      </c>
      <c r="C378" s="61" t="s">
        <v>263</v>
      </c>
      <c r="D378" s="59" t="s">
        <v>976</v>
      </c>
      <c r="E378" s="59" t="s">
        <v>977</v>
      </c>
      <c r="F378" s="60" t="s">
        <v>978</v>
      </c>
      <c r="G378" s="60" t="s">
        <v>394</v>
      </c>
      <c r="H378" s="61" t="s">
        <v>91</v>
      </c>
      <c r="I378" s="62">
        <v>200000000</v>
      </c>
      <c r="J378" s="62">
        <v>1466652.0000391118</v>
      </c>
      <c r="K378" s="62">
        <v>1810036.66</v>
      </c>
      <c r="L378" s="62" t="s">
        <v>85</v>
      </c>
      <c r="M378" s="62">
        <v>1466652</v>
      </c>
      <c r="N378" s="62">
        <v>285261672.62699997</v>
      </c>
      <c r="O378" s="62" t="s">
        <v>85</v>
      </c>
      <c r="P378" s="62">
        <v>299270317.259</v>
      </c>
      <c r="Q378" s="62">
        <v>200000000</v>
      </c>
      <c r="R378" s="62" t="s">
        <v>1192</v>
      </c>
      <c r="S378" s="58" t="s">
        <v>102</v>
      </c>
      <c r="T378" s="58" t="s">
        <v>102</v>
      </c>
      <c r="U378" s="58" t="s">
        <v>129</v>
      </c>
      <c r="V378" s="58" t="s">
        <v>284</v>
      </c>
      <c r="X378" s="140"/>
    </row>
    <row r="379" spans="1:24" s="139" customFormat="1" ht="15.75" customHeight="1" x14ac:dyDescent="0.2">
      <c r="A379" s="58" t="s">
        <v>1756</v>
      </c>
      <c r="B379" s="58" t="s">
        <v>175</v>
      </c>
      <c r="C379" s="61" t="s">
        <v>263</v>
      </c>
      <c r="D379" s="59" t="s">
        <v>979</v>
      </c>
      <c r="E379" s="59" t="s">
        <v>980</v>
      </c>
      <c r="F379" s="60" t="s">
        <v>981</v>
      </c>
      <c r="G379" s="60" t="s">
        <v>394</v>
      </c>
      <c r="H379" s="61" t="s">
        <v>91</v>
      </c>
      <c r="I379" s="62">
        <v>500000000</v>
      </c>
      <c r="J379" s="62">
        <v>3666630.00009778</v>
      </c>
      <c r="K379" s="62">
        <v>4525091.6500000004</v>
      </c>
      <c r="L379" s="62" t="s">
        <v>85</v>
      </c>
      <c r="M379" s="62">
        <v>3666630</v>
      </c>
      <c r="N379" s="62">
        <v>713154181.56799996</v>
      </c>
      <c r="O379" s="62" t="s">
        <v>85</v>
      </c>
      <c r="P379" s="62">
        <v>748175793.14699996</v>
      </c>
      <c r="Q379" s="62">
        <v>500000000</v>
      </c>
      <c r="R379" s="62" t="s">
        <v>1192</v>
      </c>
      <c r="S379" s="58" t="s">
        <v>102</v>
      </c>
      <c r="T379" s="58" t="s">
        <v>102</v>
      </c>
      <c r="U379" s="58" t="s">
        <v>129</v>
      </c>
      <c r="V379" s="58" t="s">
        <v>284</v>
      </c>
      <c r="X379" s="140"/>
    </row>
    <row r="380" spans="1:24" s="139" customFormat="1" ht="15.75" customHeight="1" x14ac:dyDescent="0.2">
      <c r="A380" s="58" t="s">
        <v>1756</v>
      </c>
      <c r="B380" s="58" t="s">
        <v>175</v>
      </c>
      <c r="C380" s="61" t="s">
        <v>263</v>
      </c>
      <c r="D380" s="59" t="s">
        <v>1594</v>
      </c>
      <c r="E380" s="59" t="s">
        <v>1595</v>
      </c>
      <c r="F380" s="60" t="s">
        <v>1596</v>
      </c>
      <c r="G380" s="60" t="s">
        <v>1267</v>
      </c>
      <c r="H380" s="61" t="s">
        <v>91</v>
      </c>
      <c r="I380" s="62">
        <v>500000000</v>
      </c>
      <c r="J380" s="62">
        <v>3666630.00009778</v>
      </c>
      <c r="K380" s="62">
        <v>4525091.6500000004</v>
      </c>
      <c r="L380" s="62" t="s">
        <v>85</v>
      </c>
      <c r="M380" s="62">
        <v>3666630</v>
      </c>
      <c r="N380" s="62">
        <v>713154181.56799996</v>
      </c>
      <c r="O380" s="62" t="s">
        <v>85</v>
      </c>
      <c r="P380" s="62">
        <v>748175793.14699996</v>
      </c>
      <c r="Q380" s="62">
        <v>500000000</v>
      </c>
      <c r="R380" s="62" t="s">
        <v>268</v>
      </c>
      <c r="S380" s="58" t="s">
        <v>334</v>
      </c>
      <c r="T380" s="58" t="s">
        <v>1597</v>
      </c>
      <c r="U380" s="58"/>
      <c r="V380" s="58" t="s">
        <v>284</v>
      </c>
      <c r="X380" s="140"/>
    </row>
    <row r="381" spans="1:24" s="139" customFormat="1" ht="15.75" customHeight="1" x14ac:dyDescent="0.2">
      <c r="A381" s="58" t="s">
        <v>1756</v>
      </c>
      <c r="B381" s="58" t="s">
        <v>175</v>
      </c>
      <c r="C381" s="61" t="s">
        <v>263</v>
      </c>
      <c r="D381" s="59" t="s">
        <v>1745</v>
      </c>
      <c r="E381" s="59" t="s">
        <v>1746</v>
      </c>
      <c r="F381" s="60" t="s">
        <v>1640</v>
      </c>
      <c r="G381" s="60" t="s">
        <v>1640</v>
      </c>
      <c r="H381" s="61" t="s">
        <v>91</v>
      </c>
      <c r="I381" s="62">
        <v>3445000000</v>
      </c>
      <c r="J381" s="62">
        <v>25263080.700673703</v>
      </c>
      <c r="K381" s="62" t="s">
        <v>85</v>
      </c>
      <c r="L381" s="62" t="s">
        <v>85</v>
      </c>
      <c r="M381" s="62">
        <v>25263080.701000001</v>
      </c>
      <c r="N381" s="62" t="s">
        <v>85</v>
      </c>
      <c r="O381" s="62" t="s">
        <v>85</v>
      </c>
      <c r="P381" s="62">
        <v>5154931214.7840004</v>
      </c>
      <c r="Q381" s="62">
        <v>3445000000</v>
      </c>
      <c r="R381" s="62" t="s">
        <v>268</v>
      </c>
      <c r="S381" s="58" t="s">
        <v>334</v>
      </c>
      <c r="T381" s="58" t="s">
        <v>143</v>
      </c>
      <c r="U381" s="58" t="s">
        <v>120</v>
      </c>
      <c r="V381" s="58" t="s">
        <v>284</v>
      </c>
      <c r="X381" s="140"/>
    </row>
    <row r="382" spans="1:24" s="139" customFormat="1" ht="15.75" customHeight="1" x14ac:dyDescent="0.2">
      <c r="A382" s="58" t="s">
        <v>1756</v>
      </c>
      <c r="B382" s="58" t="s">
        <v>175</v>
      </c>
      <c r="C382" s="61" t="s">
        <v>263</v>
      </c>
      <c r="D382" s="59" t="s">
        <v>1265</v>
      </c>
      <c r="E382" s="59" t="s">
        <v>1266</v>
      </c>
      <c r="F382" s="60" t="s">
        <v>1133</v>
      </c>
      <c r="G382" s="60" t="s">
        <v>1267</v>
      </c>
      <c r="H382" s="61" t="s">
        <v>91</v>
      </c>
      <c r="I382" s="62">
        <v>328000000</v>
      </c>
      <c r="J382" s="62">
        <v>2405309.2800641437</v>
      </c>
      <c r="K382" s="62">
        <v>2450047.523</v>
      </c>
      <c r="L382" s="62" t="s">
        <v>85</v>
      </c>
      <c r="M382" s="62">
        <v>1985245.4809999999</v>
      </c>
      <c r="N382" s="62">
        <v>386127347.45200002</v>
      </c>
      <c r="O382" s="62" t="s">
        <v>85</v>
      </c>
      <c r="P382" s="62">
        <v>405089308.73799998</v>
      </c>
      <c r="Q382" s="62">
        <v>270718000</v>
      </c>
      <c r="R382" s="62" t="s">
        <v>268</v>
      </c>
      <c r="S382" s="58" t="s">
        <v>334</v>
      </c>
      <c r="T382" s="58" t="s">
        <v>96</v>
      </c>
      <c r="U382" s="58" t="s">
        <v>627</v>
      </c>
      <c r="V382" s="58" t="s">
        <v>284</v>
      </c>
      <c r="X382" s="140"/>
    </row>
    <row r="383" spans="1:24" s="139" customFormat="1" ht="15.75" customHeight="1" x14ac:dyDescent="0.2">
      <c r="A383" s="58" t="s">
        <v>1756</v>
      </c>
      <c r="B383" s="58" t="s">
        <v>175</v>
      </c>
      <c r="C383" s="61" t="s">
        <v>263</v>
      </c>
      <c r="D383" s="59" t="s">
        <v>452</v>
      </c>
      <c r="E383" s="59" t="s">
        <v>453</v>
      </c>
      <c r="F383" s="60" t="s">
        <v>282</v>
      </c>
      <c r="G383" s="60" t="s">
        <v>454</v>
      </c>
      <c r="H383" s="61" t="s">
        <v>91</v>
      </c>
      <c r="I383" s="62">
        <v>1946000000</v>
      </c>
      <c r="J383" s="62">
        <v>14270523.96038056</v>
      </c>
      <c r="K383" s="62">
        <v>2185619.267</v>
      </c>
      <c r="L383" s="62" t="s">
        <v>85</v>
      </c>
      <c r="M383" s="62">
        <v>1770982.29</v>
      </c>
      <c r="N383" s="62">
        <v>344453469.69800001</v>
      </c>
      <c r="O383" s="62" t="s">
        <v>85</v>
      </c>
      <c r="P383" s="62">
        <v>361368908.08999997</v>
      </c>
      <c r="Q383" s="62">
        <v>241500000</v>
      </c>
      <c r="R383" s="62" t="s">
        <v>268</v>
      </c>
      <c r="S383" s="58" t="s">
        <v>334</v>
      </c>
      <c r="T383" s="58" t="s">
        <v>97</v>
      </c>
      <c r="U383" s="58" t="s">
        <v>455</v>
      </c>
      <c r="V383" s="58" t="s">
        <v>284</v>
      </c>
      <c r="X383" s="140"/>
    </row>
    <row r="384" spans="1:24" s="139" customFormat="1" ht="15.75" customHeight="1" x14ac:dyDescent="0.2">
      <c r="A384" s="58" t="s">
        <v>1756</v>
      </c>
      <c r="B384" s="58" t="s">
        <v>175</v>
      </c>
      <c r="C384" s="61" t="s">
        <v>263</v>
      </c>
      <c r="D384" s="59" t="s">
        <v>982</v>
      </c>
      <c r="E384" s="59" t="s">
        <v>983</v>
      </c>
      <c r="F384" s="60" t="s">
        <v>981</v>
      </c>
      <c r="G384" s="60" t="s">
        <v>123</v>
      </c>
      <c r="H384" s="61" t="s">
        <v>91</v>
      </c>
      <c r="I384" s="62">
        <v>500000000</v>
      </c>
      <c r="J384" s="62">
        <v>3666630.00009778</v>
      </c>
      <c r="K384" s="62">
        <v>4525091.6500000004</v>
      </c>
      <c r="L384" s="62" t="s">
        <v>85</v>
      </c>
      <c r="M384" s="62">
        <v>3666630</v>
      </c>
      <c r="N384" s="62">
        <v>713154181.56799996</v>
      </c>
      <c r="O384" s="62" t="s">
        <v>85</v>
      </c>
      <c r="P384" s="62">
        <v>748175793.14699996</v>
      </c>
      <c r="Q384" s="62">
        <v>500000000</v>
      </c>
      <c r="R384" s="62" t="s">
        <v>1192</v>
      </c>
      <c r="S384" s="58" t="s">
        <v>102</v>
      </c>
      <c r="T384" s="58" t="s">
        <v>102</v>
      </c>
      <c r="U384" s="58" t="s">
        <v>129</v>
      </c>
      <c r="V384" s="58" t="s">
        <v>284</v>
      </c>
      <c r="X384" s="140"/>
    </row>
    <row r="385" spans="1:24" s="139" customFormat="1" ht="15.75" customHeight="1" x14ac:dyDescent="0.2">
      <c r="A385" s="58" t="s">
        <v>1756</v>
      </c>
      <c r="B385" s="58" t="s">
        <v>175</v>
      </c>
      <c r="C385" s="61" t="s">
        <v>263</v>
      </c>
      <c r="D385" s="59" t="s">
        <v>1153</v>
      </c>
      <c r="E385" s="59" t="s">
        <v>1154</v>
      </c>
      <c r="F385" s="60" t="s">
        <v>1152</v>
      </c>
      <c r="G385" s="60" t="s">
        <v>721</v>
      </c>
      <c r="H385" s="61" t="s">
        <v>91</v>
      </c>
      <c r="I385" s="62">
        <v>500000000</v>
      </c>
      <c r="J385" s="62">
        <v>3666630.00009778</v>
      </c>
      <c r="K385" s="62">
        <v>4525091.6500000004</v>
      </c>
      <c r="L385" s="62" t="s">
        <v>85</v>
      </c>
      <c r="M385" s="62">
        <v>3666630</v>
      </c>
      <c r="N385" s="62">
        <v>713154181.56799996</v>
      </c>
      <c r="O385" s="62" t="s">
        <v>85</v>
      </c>
      <c r="P385" s="62">
        <v>748175793.14699996</v>
      </c>
      <c r="Q385" s="62">
        <v>500000000</v>
      </c>
      <c r="R385" s="62" t="s">
        <v>1192</v>
      </c>
      <c r="S385" s="58" t="s">
        <v>102</v>
      </c>
      <c r="T385" s="58" t="s">
        <v>102</v>
      </c>
      <c r="U385" s="58" t="s">
        <v>1208</v>
      </c>
      <c r="V385" s="58" t="s">
        <v>284</v>
      </c>
      <c r="X385" s="140"/>
    </row>
    <row r="386" spans="1:24" s="139" customFormat="1" ht="15.75" customHeight="1" x14ac:dyDescent="0.2">
      <c r="A386" s="58" t="s">
        <v>1756</v>
      </c>
      <c r="B386" s="58" t="s">
        <v>175</v>
      </c>
      <c r="C386" s="61" t="s">
        <v>263</v>
      </c>
      <c r="D386" s="59" t="s">
        <v>1598</v>
      </c>
      <c r="E386" s="59" t="s">
        <v>1599</v>
      </c>
      <c r="F386" s="60" t="s">
        <v>1600</v>
      </c>
      <c r="G386" s="60" t="s">
        <v>642</v>
      </c>
      <c r="H386" s="61" t="s">
        <v>91</v>
      </c>
      <c r="I386" s="62">
        <v>1000000000</v>
      </c>
      <c r="J386" s="62">
        <v>7333260.00019556</v>
      </c>
      <c r="K386" s="62">
        <v>9050183.3000000007</v>
      </c>
      <c r="L386" s="62" t="s">
        <v>85</v>
      </c>
      <c r="M386" s="62">
        <v>7333260</v>
      </c>
      <c r="N386" s="62">
        <v>1426308363.1370001</v>
      </c>
      <c r="O386" s="62" t="s">
        <v>85</v>
      </c>
      <c r="P386" s="62">
        <v>1496351586.2939999</v>
      </c>
      <c r="Q386" s="62">
        <v>1000000000</v>
      </c>
      <c r="R386" s="62" t="s">
        <v>1192</v>
      </c>
      <c r="S386" s="58" t="s">
        <v>102</v>
      </c>
      <c r="T386" s="58" t="s">
        <v>1292</v>
      </c>
      <c r="U386" s="58" t="s">
        <v>1601</v>
      </c>
      <c r="V386" s="58" t="s">
        <v>284</v>
      </c>
      <c r="X386" s="140"/>
    </row>
    <row r="387" spans="1:24" s="139" customFormat="1" ht="15.75" customHeight="1" x14ac:dyDescent="0.2">
      <c r="A387" s="58" t="s">
        <v>1756</v>
      </c>
      <c r="B387" s="58" t="s">
        <v>175</v>
      </c>
      <c r="C387" s="61" t="s">
        <v>262</v>
      </c>
      <c r="D387" s="59" t="s">
        <v>497</v>
      </c>
      <c r="E387" s="59" t="s">
        <v>498</v>
      </c>
      <c r="F387" s="60" t="s">
        <v>563</v>
      </c>
      <c r="G387" s="60" t="s">
        <v>828</v>
      </c>
      <c r="H387" s="61" t="s">
        <v>91</v>
      </c>
      <c r="I387" s="62">
        <v>5000000000</v>
      </c>
      <c r="J387" s="62">
        <v>36666300.000977799</v>
      </c>
      <c r="K387" s="62">
        <v>45250.915999999997</v>
      </c>
      <c r="L387" s="62" t="s">
        <v>85</v>
      </c>
      <c r="M387" s="62">
        <v>36666.300000000003</v>
      </c>
      <c r="N387" s="62">
        <v>7131541.8159999996</v>
      </c>
      <c r="O387" s="62" t="s">
        <v>85</v>
      </c>
      <c r="P387" s="62">
        <v>7481757.9309999999</v>
      </c>
      <c r="Q387" s="62">
        <v>5000000</v>
      </c>
      <c r="R387" s="62" t="s">
        <v>1192</v>
      </c>
      <c r="S387" s="58" t="s">
        <v>102</v>
      </c>
      <c r="T387" s="58" t="s">
        <v>246</v>
      </c>
      <c r="U387" s="58" t="s">
        <v>109</v>
      </c>
      <c r="V387" s="58" t="s">
        <v>284</v>
      </c>
      <c r="X387" s="140"/>
    </row>
    <row r="388" spans="1:24" s="139" customFormat="1" ht="15.75" customHeight="1" x14ac:dyDescent="0.2">
      <c r="A388" s="58" t="s">
        <v>1756</v>
      </c>
      <c r="B388" s="58" t="s">
        <v>175</v>
      </c>
      <c r="C388" s="61" t="s">
        <v>262</v>
      </c>
      <c r="D388" s="59" t="s">
        <v>176</v>
      </c>
      <c r="E388" s="59" t="s">
        <v>177</v>
      </c>
      <c r="F388" s="60" t="s">
        <v>564</v>
      </c>
      <c r="G388" s="60" t="s">
        <v>52</v>
      </c>
      <c r="H388" s="61" t="s">
        <v>91</v>
      </c>
      <c r="I388" s="62">
        <v>3839000000</v>
      </c>
      <c r="J388" s="62">
        <v>28152385.140750755</v>
      </c>
      <c r="K388" s="62">
        <v>2707904.4670000002</v>
      </c>
      <c r="L388" s="62" t="s">
        <v>85</v>
      </c>
      <c r="M388" s="62">
        <v>2194184.0129999998</v>
      </c>
      <c r="N388" s="62">
        <v>426765586.98199999</v>
      </c>
      <c r="O388" s="62" t="s">
        <v>85</v>
      </c>
      <c r="P388" s="62">
        <v>447723212.98900002</v>
      </c>
      <c r="Q388" s="62">
        <v>299209903</v>
      </c>
      <c r="R388" s="62" t="s">
        <v>268</v>
      </c>
      <c r="S388" s="58" t="s">
        <v>334</v>
      </c>
      <c r="T388" s="58" t="s">
        <v>246</v>
      </c>
      <c r="U388" s="58" t="s">
        <v>105</v>
      </c>
      <c r="V388" s="58" t="s">
        <v>284</v>
      </c>
      <c r="X388" s="140"/>
    </row>
    <row r="389" spans="1:24" s="139" customFormat="1" ht="15.75" customHeight="1" x14ac:dyDescent="0.2">
      <c r="A389" s="58" t="s">
        <v>1756</v>
      </c>
      <c r="B389" s="58" t="s">
        <v>175</v>
      </c>
      <c r="C389" s="61" t="s">
        <v>262</v>
      </c>
      <c r="D389" s="59" t="s">
        <v>178</v>
      </c>
      <c r="E389" s="59" t="s">
        <v>179</v>
      </c>
      <c r="F389" s="60" t="s">
        <v>565</v>
      </c>
      <c r="G389" s="60" t="s">
        <v>53</v>
      </c>
      <c r="H389" s="61" t="s">
        <v>91</v>
      </c>
      <c r="I389" s="62">
        <v>19455000000</v>
      </c>
      <c r="J389" s="62">
        <v>142668573.30380461</v>
      </c>
      <c r="K389" s="62">
        <v>3048930.2250000001</v>
      </c>
      <c r="L389" s="62" t="s">
        <v>85</v>
      </c>
      <c r="M389" s="62">
        <v>2470513.284</v>
      </c>
      <c r="N389" s="62">
        <v>480511226.67699999</v>
      </c>
      <c r="O389" s="62" t="s">
        <v>85</v>
      </c>
      <c r="P389" s="62">
        <v>504108196.27399999</v>
      </c>
      <c r="Q389" s="62">
        <v>336891544</v>
      </c>
      <c r="R389" s="62" t="s">
        <v>268</v>
      </c>
      <c r="S389" s="58" t="s">
        <v>334</v>
      </c>
      <c r="T389" s="58" t="s">
        <v>280</v>
      </c>
      <c r="U389" s="58" t="s">
        <v>98</v>
      </c>
      <c r="V389" s="58" t="s">
        <v>284</v>
      </c>
      <c r="X389" s="140"/>
    </row>
    <row r="390" spans="1:24" s="139" customFormat="1" ht="15.75" customHeight="1" x14ac:dyDescent="0.2">
      <c r="A390" s="58" t="s">
        <v>1756</v>
      </c>
      <c r="B390" s="58" t="s">
        <v>175</v>
      </c>
      <c r="C390" s="61" t="s">
        <v>262</v>
      </c>
      <c r="D390" s="59" t="s">
        <v>180</v>
      </c>
      <c r="E390" s="59" t="s">
        <v>181</v>
      </c>
      <c r="F390" s="60" t="s">
        <v>565</v>
      </c>
      <c r="G390" s="60" t="s">
        <v>54</v>
      </c>
      <c r="H390" s="61" t="s">
        <v>91</v>
      </c>
      <c r="I390" s="62">
        <v>3147796925</v>
      </c>
      <c r="J390" s="62">
        <v>23083613.278841082</v>
      </c>
      <c r="K390" s="62">
        <v>3150320.298</v>
      </c>
      <c r="L390" s="62" t="s">
        <v>85</v>
      </c>
      <c r="M390" s="62">
        <v>2552668.5</v>
      </c>
      <c r="N390" s="62">
        <v>496490296.19499999</v>
      </c>
      <c r="O390" s="62" t="s">
        <v>85</v>
      </c>
      <c r="P390" s="62">
        <v>520871966.745</v>
      </c>
      <c r="Q390" s="62">
        <v>348094640</v>
      </c>
      <c r="R390" s="62" t="s">
        <v>268</v>
      </c>
      <c r="S390" s="58" t="s">
        <v>334</v>
      </c>
      <c r="T390" s="58" t="s">
        <v>246</v>
      </c>
      <c r="U390" s="58" t="s">
        <v>105</v>
      </c>
      <c r="V390" s="58" t="s">
        <v>284</v>
      </c>
      <c r="X390" s="140"/>
    </row>
    <row r="391" spans="1:24" s="139" customFormat="1" ht="15.75" customHeight="1" x14ac:dyDescent="0.2">
      <c r="A391" s="58" t="s">
        <v>1756</v>
      </c>
      <c r="B391" s="58" t="s">
        <v>175</v>
      </c>
      <c r="C391" s="61" t="s">
        <v>262</v>
      </c>
      <c r="D391" s="59" t="s">
        <v>182</v>
      </c>
      <c r="E391" s="59" t="s">
        <v>183</v>
      </c>
      <c r="F391" s="60" t="s">
        <v>566</v>
      </c>
      <c r="G391" s="60" t="s">
        <v>1602</v>
      </c>
      <c r="H391" s="61" t="s">
        <v>91</v>
      </c>
      <c r="I391" s="62">
        <v>15492000000</v>
      </c>
      <c r="J391" s="62">
        <v>113606863.92302962</v>
      </c>
      <c r="K391" s="62">
        <v>51463899.045999996</v>
      </c>
      <c r="L391" s="62">
        <v>2263379.91</v>
      </c>
      <c r="M391" s="62">
        <v>39678723.034999996</v>
      </c>
      <c r="N391" s="62">
        <v>8110707504.7609997</v>
      </c>
      <c r="O391" s="62">
        <v>399699468.565</v>
      </c>
      <c r="P391" s="62">
        <v>8096442803.5100002</v>
      </c>
      <c r="Q391" s="62">
        <v>5410789067</v>
      </c>
      <c r="R391" s="62" t="s">
        <v>268</v>
      </c>
      <c r="S391" s="58" t="s">
        <v>334</v>
      </c>
      <c r="T391" s="58" t="s">
        <v>280</v>
      </c>
      <c r="U391" s="58" t="s">
        <v>98</v>
      </c>
      <c r="V391" s="58" t="s">
        <v>284</v>
      </c>
      <c r="X391" s="140"/>
    </row>
    <row r="392" spans="1:24" s="139" customFormat="1" ht="15.75" customHeight="1" x14ac:dyDescent="0.2">
      <c r="A392" s="58" t="s">
        <v>1756</v>
      </c>
      <c r="B392" s="58" t="s">
        <v>175</v>
      </c>
      <c r="C392" s="61" t="s">
        <v>262</v>
      </c>
      <c r="D392" s="59" t="s">
        <v>184</v>
      </c>
      <c r="E392" s="59" t="s">
        <v>185</v>
      </c>
      <c r="F392" s="60" t="s">
        <v>566</v>
      </c>
      <c r="G392" s="60" t="s">
        <v>792</v>
      </c>
      <c r="H392" s="61" t="s">
        <v>91</v>
      </c>
      <c r="I392" s="62">
        <v>11943000000</v>
      </c>
      <c r="J392" s="62">
        <v>87581124.18233557</v>
      </c>
      <c r="K392" s="62">
        <v>30125930.524999999</v>
      </c>
      <c r="L392" s="62">
        <v>4648958.7010000004</v>
      </c>
      <c r="M392" s="62">
        <v>20527327.809999999</v>
      </c>
      <c r="N392" s="62">
        <v>4747844903.4239998</v>
      </c>
      <c r="O392" s="62">
        <v>804735163.34899998</v>
      </c>
      <c r="P392" s="62">
        <v>4188600912.8119998</v>
      </c>
      <c r="Q392" s="62">
        <v>2799209057</v>
      </c>
      <c r="R392" s="62" t="s">
        <v>268</v>
      </c>
      <c r="S392" s="58" t="s">
        <v>334</v>
      </c>
      <c r="T392" s="58" t="s">
        <v>246</v>
      </c>
      <c r="U392" s="58" t="s">
        <v>40</v>
      </c>
      <c r="V392" s="58" t="s">
        <v>284</v>
      </c>
      <c r="X392" s="140"/>
    </row>
    <row r="393" spans="1:24" s="139" customFormat="1" ht="15.75" customHeight="1" x14ac:dyDescent="0.2">
      <c r="A393" s="58" t="s">
        <v>1756</v>
      </c>
      <c r="B393" s="58" t="s">
        <v>175</v>
      </c>
      <c r="C393" s="61" t="s">
        <v>262</v>
      </c>
      <c r="D393" s="59" t="s">
        <v>172</v>
      </c>
      <c r="E393" s="59" t="s">
        <v>173</v>
      </c>
      <c r="F393" s="60" t="s">
        <v>566</v>
      </c>
      <c r="G393" s="60" t="s">
        <v>769</v>
      </c>
      <c r="H393" s="61" t="s">
        <v>91</v>
      </c>
      <c r="I393" s="62">
        <v>11382000000</v>
      </c>
      <c r="J393" s="62">
        <v>83467165.322225854</v>
      </c>
      <c r="K393" s="62">
        <v>11174013.335999999</v>
      </c>
      <c r="L393" s="62" t="s">
        <v>85</v>
      </c>
      <c r="M393" s="62">
        <v>9054175.1840000004</v>
      </c>
      <c r="N393" s="62">
        <v>1761023853.6889999</v>
      </c>
      <c r="O393" s="62" t="s">
        <v>85</v>
      </c>
      <c r="P393" s="62">
        <v>1847504302.0680001</v>
      </c>
      <c r="Q393" s="62">
        <v>1234672599</v>
      </c>
      <c r="R393" s="62" t="s">
        <v>268</v>
      </c>
      <c r="S393" s="58" t="s">
        <v>334</v>
      </c>
      <c r="T393" s="58" t="s">
        <v>152</v>
      </c>
      <c r="U393" s="58" t="s">
        <v>111</v>
      </c>
      <c r="V393" s="58" t="s">
        <v>284</v>
      </c>
      <c r="X393" s="140"/>
    </row>
    <row r="394" spans="1:24" s="139" customFormat="1" ht="15.75" customHeight="1" x14ac:dyDescent="0.2">
      <c r="A394" s="58" t="s">
        <v>1756</v>
      </c>
      <c r="B394" s="58" t="s">
        <v>175</v>
      </c>
      <c r="C394" s="61" t="s">
        <v>262</v>
      </c>
      <c r="D394" s="59" t="s">
        <v>186</v>
      </c>
      <c r="E394" s="59" t="s">
        <v>187</v>
      </c>
      <c r="F394" s="60" t="s">
        <v>567</v>
      </c>
      <c r="G394" s="60" t="s">
        <v>1213</v>
      </c>
      <c r="H394" s="61" t="s">
        <v>91</v>
      </c>
      <c r="I394" s="62">
        <v>23300000000</v>
      </c>
      <c r="J394" s="62">
        <v>170864958.00455654</v>
      </c>
      <c r="K394" s="62">
        <v>79602378.248999998</v>
      </c>
      <c r="L394" s="62" t="s">
        <v>85</v>
      </c>
      <c r="M394" s="62">
        <v>64500896.501000002</v>
      </c>
      <c r="N394" s="62">
        <v>12545330195.124001</v>
      </c>
      <c r="O394" s="62" t="s">
        <v>85</v>
      </c>
      <c r="P394" s="62">
        <v>13161406904.169001</v>
      </c>
      <c r="Q394" s="62">
        <v>8795664752</v>
      </c>
      <c r="R394" s="62" t="s">
        <v>268</v>
      </c>
      <c r="S394" s="58" t="s">
        <v>334</v>
      </c>
      <c r="T394" s="58" t="s">
        <v>246</v>
      </c>
      <c r="U394" s="58" t="s">
        <v>105</v>
      </c>
      <c r="V394" s="58" t="s">
        <v>284</v>
      </c>
      <c r="X394" s="140"/>
    </row>
    <row r="395" spans="1:24" s="139" customFormat="1" ht="15.75" customHeight="1" x14ac:dyDescent="0.2">
      <c r="A395" s="58" t="s">
        <v>1756</v>
      </c>
      <c r="B395" s="58" t="s">
        <v>175</v>
      </c>
      <c r="C395" s="61" t="s">
        <v>262</v>
      </c>
      <c r="D395" s="59" t="s">
        <v>342</v>
      </c>
      <c r="E395" s="59" t="s">
        <v>377</v>
      </c>
      <c r="F395" s="60" t="s">
        <v>568</v>
      </c>
      <c r="G395" s="60" t="s">
        <v>55</v>
      </c>
      <c r="H395" s="61" t="s">
        <v>91</v>
      </c>
      <c r="I395" s="62">
        <v>14700000000</v>
      </c>
      <c r="J395" s="62">
        <v>107798922.00287473</v>
      </c>
      <c r="K395" s="62">
        <v>32998008.431000002</v>
      </c>
      <c r="L395" s="62" t="s">
        <v>85</v>
      </c>
      <c r="M395" s="62">
        <v>26737908.758000001</v>
      </c>
      <c r="N395" s="62">
        <v>5200484214.7639999</v>
      </c>
      <c r="O395" s="62" t="s">
        <v>85</v>
      </c>
      <c r="P395" s="62">
        <v>5455869856.3249998</v>
      </c>
      <c r="Q395" s="62">
        <v>3646114928</v>
      </c>
      <c r="R395" s="62" t="s">
        <v>268</v>
      </c>
      <c r="S395" s="58" t="s">
        <v>64</v>
      </c>
      <c r="T395" s="58" t="s">
        <v>9</v>
      </c>
      <c r="U395" s="58" t="s">
        <v>358</v>
      </c>
      <c r="V395" s="58" t="s">
        <v>284</v>
      </c>
      <c r="X395" s="140"/>
    </row>
    <row r="396" spans="1:24" s="139" customFormat="1" ht="15.75" customHeight="1" x14ac:dyDescent="0.2">
      <c r="A396" s="58" t="s">
        <v>1756</v>
      </c>
      <c r="B396" s="58" t="s">
        <v>175</v>
      </c>
      <c r="C396" s="61" t="s">
        <v>262</v>
      </c>
      <c r="D396" s="59" t="s">
        <v>56</v>
      </c>
      <c r="E396" s="59" t="s">
        <v>57</v>
      </c>
      <c r="F396" s="60" t="s">
        <v>569</v>
      </c>
      <c r="G396" s="60" t="s">
        <v>1155</v>
      </c>
      <c r="H396" s="61" t="s">
        <v>91</v>
      </c>
      <c r="I396" s="62">
        <v>4993000000</v>
      </c>
      <c r="J396" s="62">
        <v>36614967.180976428</v>
      </c>
      <c r="K396" s="62">
        <v>109067.59600000001</v>
      </c>
      <c r="L396" s="62" t="s">
        <v>85</v>
      </c>
      <c r="M396" s="62">
        <v>88376.225999999995</v>
      </c>
      <c r="N396" s="62">
        <v>17189046.839000002</v>
      </c>
      <c r="O396" s="62" t="s">
        <v>85</v>
      </c>
      <c r="P396" s="62">
        <v>18033167.420000002</v>
      </c>
      <c r="Q396" s="62">
        <v>12051424</v>
      </c>
      <c r="R396" s="62" t="s">
        <v>268</v>
      </c>
      <c r="S396" s="58" t="s">
        <v>334</v>
      </c>
      <c r="T396" s="58" t="s">
        <v>143</v>
      </c>
      <c r="U396" s="58" t="s">
        <v>374</v>
      </c>
      <c r="V396" s="58" t="s">
        <v>284</v>
      </c>
      <c r="X396" s="140"/>
    </row>
    <row r="397" spans="1:24" s="139" customFormat="1" ht="15.75" customHeight="1" x14ac:dyDescent="0.2">
      <c r="A397" s="58" t="s">
        <v>1756</v>
      </c>
      <c r="B397" s="58" t="s">
        <v>175</v>
      </c>
      <c r="C397" s="61" t="s">
        <v>262</v>
      </c>
      <c r="D397" s="59" t="s">
        <v>850</v>
      </c>
      <c r="E397" s="59" t="s">
        <v>851</v>
      </c>
      <c r="F397" s="60" t="s">
        <v>836</v>
      </c>
      <c r="G397" s="60" t="s">
        <v>852</v>
      </c>
      <c r="H397" s="61" t="s">
        <v>91</v>
      </c>
      <c r="I397" s="62">
        <v>6290000000</v>
      </c>
      <c r="J397" s="62">
        <v>46126205.401230067</v>
      </c>
      <c r="K397" s="62">
        <v>193937.90700000001</v>
      </c>
      <c r="L397" s="62" t="s">
        <v>85</v>
      </c>
      <c r="M397" s="62">
        <v>157145.66800000001</v>
      </c>
      <c r="N397" s="62">
        <v>30564602.960000001</v>
      </c>
      <c r="O397" s="62" t="s">
        <v>85</v>
      </c>
      <c r="P397" s="62">
        <v>32065571.026000001</v>
      </c>
      <c r="Q397" s="62">
        <v>21429169</v>
      </c>
      <c r="R397" s="62" t="s">
        <v>268</v>
      </c>
      <c r="S397" s="58" t="s">
        <v>334</v>
      </c>
      <c r="T397" s="58" t="s">
        <v>143</v>
      </c>
      <c r="U397" s="58" t="s">
        <v>635</v>
      </c>
      <c r="V397" s="58" t="s">
        <v>284</v>
      </c>
      <c r="X397" s="140"/>
    </row>
    <row r="398" spans="1:24" s="139" customFormat="1" ht="15.75" customHeight="1" x14ac:dyDescent="0.2">
      <c r="A398" s="58" t="s">
        <v>1756</v>
      </c>
      <c r="B398" s="58" t="s">
        <v>175</v>
      </c>
      <c r="C398" s="61" t="s">
        <v>262</v>
      </c>
      <c r="D398" s="59" t="s">
        <v>984</v>
      </c>
      <c r="E398" s="59" t="s">
        <v>985</v>
      </c>
      <c r="F398" s="60" t="s">
        <v>986</v>
      </c>
      <c r="G398" s="60" t="s">
        <v>987</v>
      </c>
      <c r="H398" s="61" t="s">
        <v>91</v>
      </c>
      <c r="I398" s="62">
        <v>2665000000</v>
      </c>
      <c r="J398" s="62">
        <v>19543137.900521167</v>
      </c>
      <c r="K398" s="62">
        <v>23781390.848000001</v>
      </c>
      <c r="L398" s="62">
        <v>454221.283</v>
      </c>
      <c r="M398" s="62">
        <v>18836286.524</v>
      </c>
      <c r="N398" s="62">
        <v>3747945818.3249998</v>
      </c>
      <c r="O398" s="62">
        <v>90191680.231999993</v>
      </c>
      <c r="P398" s="62">
        <v>3843543965.2989998</v>
      </c>
      <c r="Q398" s="62">
        <v>2568610212</v>
      </c>
      <c r="R398" s="62" t="s">
        <v>268</v>
      </c>
      <c r="S398" s="58" t="s">
        <v>334</v>
      </c>
      <c r="T398" s="58" t="s">
        <v>246</v>
      </c>
      <c r="U398" s="58" t="s">
        <v>40</v>
      </c>
      <c r="V398" s="58" t="s">
        <v>284</v>
      </c>
      <c r="X398" s="140"/>
    </row>
    <row r="399" spans="1:24" s="139" customFormat="1" ht="15.75" customHeight="1" x14ac:dyDescent="0.2">
      <c r="A399" s="58" t="s">
        <v>1756</v>
      </c>
      <c r="B399" s="58" t="s">
        <v>188</v>
      </c>
      <c r="C399" s="61" t="s">
        <v>263</v>
      </c>
      <c r="D399" s="59" t="s">
        <v>223</v>
      </c>
      <c r="E399" s="59" t="s">
        <v>224</v>
      </c>
      <c r="F399" s="60" t="s">
        <v>594</v>
      </c>
      <c r="G399" s="60" t="s">
        <v>170</v>
      </c>
      <c r="H399" s="61" t="s">
        <v>89</v>
      </c>
      <c r="I399" s="62">
        <v>2000000</v>
      </c>
      <c r="J399" s="62">
        <v>2000000</v>
      </c>
      <c r="K399" s="62">
        <v>2000000</v>
      </c>
      <c r="L399" s="62" t="s">
        <v>85</v>
      </c>
      <c r="M399" s="62">
        <v>2000000</v>
      </c>
      <c r="N399" s="62">
        <v>315199884</v>
      </c>
      <c r="O399" s="62" t="s">
        <v>85</v>
      </c>
      <c r="P399" s="62">
        <v>408099968.16000003</v>
      </c>
      <c r="Q399" s="62">
        <v>2000000</v>
      </c>
      <c r="R399" s="62" t="s">
        <v>268</v>
      </c>
      <c r="S399" s="58" t="s">
        <v>334</v>
      </c>
      <c r="T399" s="58" t="s">
        <v>247</v>
      </c>
      <c r="U399" s="58" t="s">
        <v>225</v>
      </c>
      <c r="V399" s="58" t="s">
        <v>284</v>
      </c>
      <c r="X399" s="140"/>
    </row>
    <row r="400" spans="1:24" s="139" customFormat="1" ht="15.75" customHeight="1" x14ac:dyDescent="0.2">
      <c r="A400" s="58" t="s">
        <v>1756</v>
      </c>
      <c r="B400" s="58" t="s">
        <v>188</v>
      </c>
      <c r="C400" s="61" t="s">
        <v>263</v>
      </c>
      <c r="D400" s="59" t="s">
        <v>75</v>
      </c>
      <c r="E400" s="59" t="s">
        <v>76</v>
      </c>
      <c r="F400" s="60" t="s">
        <v>595</v>
      </c>
      <c r="G400" s="60" t="s">
        <v>170</v>
      </c>
      <c r="H400" s="61" t="s">
        <v>89</v>
      </c>
      <c r="I400" s="62">
        <v>5000000</v>
      </c>
      <c r="J400" s="62">
        <v>5000000</v>
      </c>
      <c r="K400" s="62">
        <v>5000000</v>
      </c>
      <c r="L400" s="62" t="s">
        <v>85</v>
      </c>
      <c r="M400" s="62">
        <v>5000000</v>
      </c>
      <c r="N400" s="62">
        <v>787999710</v>
      </c>
      <c r="O400" s="62" t="s">
        <v>85</v>
      </c>
      <c r="P400" s="62">
        <v>1020249920.4</v>
      </c>
      <c r="Q400" s="62">
        <v>5000000</v>
      </c>
      <c r="R400" s="62" t="s">
        <v>268</v>
      </c>
      <c r="S400" s="58" t="s">
        <v>334</v>
      </c>
      <c r="T400" s="58" t="s">
        <v>1466</v>
      </c>
      <c r="U400" s="58" t="s">
        <v>623</v>
      </c>
      <c r="V400" s="58" t="s">
        <v>284</v>
      </c>
      <c r="X400" s="140"/>
    </row>
    <row r="401" spans="1:24" s="139" customFormat="1" ht="15.75" customHeight="1" x14ac:dyDescent="0.2">
      <c r="A401" s="58" t="s">
        <v>1756</v>
      </c>
      <c r="B401" s="58" t="s">
        <v>188</v>
      </c>
      <c r="C401" s="61" t="s">
        <v>262</v>
      </c>
      <c r="D401" s="59" t="s">
        <v>1384</v>
      </c>
      <c r="E401" s="59" t="s">
        <v>1304</v>
      </c>
      <c r="F401" s="60" t="s">
        <v>1385</v>
      </c>
      <c r="G401" s="60" t="s">
        <v>522</v>
      </c>
      <c r="H401" s="61" t="s">
        <v>89</v>
      </c>
      <c r="I401" s="62">
        <v>80000000</v>
      </c>
      <c r="J401" s="62">
        <v>80000000</v>
      </c>
      <c r="K401" s="62">
        <v>80</v>
      </c>
      <c r="L401" s="62" t="s">
        <v>85</v>
      </c>
      <c r="M401" s="62">
        <v>80</v>
      </c>
      <c r="N401" s="62">
        <v>12607.995000000001</v>
      </c>
      <c r="O401" s="62" t="s">
        <v>85</v>
      </c>
      <c r="P401" s="62">
        <v>16323.999</v>
      </c>
      <c r="Q401" s="62">
        <v>80</v>
      </c>
      <c r="R401" s="62" t="s">
        <v>1192</v>
      </c>
      <c r="S401" s="58" t="s">
        <v>102</v>
      </c>
      <c r="T401" s="58" t="s">
        <v>246</v>
      </c>
      <c r="U401" s="58" t="s">
        <v>93</v>
      </c>
      <c r="V401" s="58" t="s">
        <v>284</v>
      </c>
      <c r="X401" s="140"/>
    </row>
    <row r="402" spans="1:24" s="139" customFormat="1" ht="15.75" customHeight="1" x14ac:dyDescent="0.2">
      <c r="A402" s="58" t="s">
        <v>1756</v>
      </c>
      <c r="B402" s="58" t="s">
        <v>188</v>
      </c>
      <c r="C402" s="61" t="s">
        <v>262</v>
      </c>
      <c r="D402" s="59" t="s">
        <v>853</v>
      </c>
      <c r="E402" s="59" t="s">
        <v>854</v>
      </c>
      <c r="F402" s="60" t="s">
        <v>786</v>
      </c>
      <c r="G402" s="60" t="s">
        <v>777</v>
      </c>
      <c r="H402" s="61" t="s">
        <v>1156</v>
      </c>
      <c r="I402" s="62">
        <v>55425000000</v>
      </c>
      <c r="J402" s="62">
        <v>42635681.250081323</v>
      </c>
      <c r="K402" s="62">
        <v>30413126.373</v>
      </c>
      <c r="L402" s="62">
        <v>4675781.0290000001</v>
      </c>
      <c r="M402" s="62">
        <v>22097313.127</v>
      </c>
      <c r="N402" s="62">
        <v>4793106952.3760004</v>
      </c>
      <c r="O402" s="62">
        <v>819279067.19400001</v>
      </c>
      <c r="P402" s="62">
        <v>4508956391.7250004</v>
      </c>
      <c r="Q402" s="62">
        <v>28725788920</v>
      </c>
      <c r="R402" s="62" t="s">
        <v>268</v>
      </c>
      <c r="S402" s="58" t="s">
        <v>334</v>
      </c>
      <c r="T402" s="58" t="s">
        <v>143</v>
      </c>
      <c r="U402" s="58" t="s">
        <v>120</v>
      </c>
      <c r="V402" s="58" t="s">
        <v>284</v>
      </c>
      <c r="X402" s="140"/>
    </row>
    <row r="403" spans="1:24" s="139" customFormat="1" ht="15.75" customHeight="1" x14ac:dyDescent="0.2">
      <c r="A403" s="58" t="s">
        <v>1756</v>
      </c>
      <c r="B403" s="58" t="s">
        <v>188</v>
      </c>
      <c r="C403" s="61" t="s">
        <v>262</v>
      </c>
      <c r="D403" s="59" t="s">
        <v>904</v>
      </c>
      <c r="E403" s="59" t="s">
        <v>905</v>
      </c>
      <c r="F403" s="60" t="s">
        <v>906</v>
      </c>
      <c r="G403" s="60" t="s">
        <v>1692</v>
      </c>
      <c r="H403" s="61" t="s">
        <v>89</v>
      </c>
      <c r="I403" s="62">
        <v>93779000</v>
      </c>
      <c r="J403" s="62">
        <v>93779000</v>
      </c>
      <c r="K403" s="62">
        <v>93779000</v>
      </c>
      <c r="L403" s="62">
        <v>348091</v>
      </c>
      <c r="M403" s="62">
        <v>93430909</v>
      </c>
      <c r="N403" s="62">
        <v>14779564960.818001</v>
      </c>
      <c r="O403" s="62">
        <v>70444941.838</v>
      </c>
      <c r="P403" s="62">
        <v>19064575494.029999</v>
      </c>
      <c r="Q403" s="62">
        <v>93430909</v>
      </c>
      <c r="R403" s="62" t="s">
        <v>268</v>
      </c>
      <c r="S403" s="58" t="s">
        <v>334</v>
      </c>
      <c r="T403" s="58" t="s">
        <v>280</v>
      </c>
      <c r="U403" s="58" t="s">
        <v>98</v>
      </c>
      <c r="V403" s="58" t="s">
        <v>284</v>
      </c>
      <c r="X403" s="140"/>
    </row>
    <row r="404" spans="1:24" s="139" customFormat="1" ht="15.75" customHeight="1" x14ac:dyDescent="0.2">
      <c r="A404" s="58" t="s">
        <v>1756</v>
      </c>
      <c r="B404" s="58" t="s">
        <v>188</v>
      </c>
      <c r="C404" s="61" t="s">
        <v>262</v>
      </c>
      <c r="D404" s="59" t="s">
        <v>988</v>
      </c>
      <c r="E404" s="59" t="s">
        <v>989</v>
      </c>
      <c r="F404" s="60" t="s">
        <v>990</v>
      </c>
      <c r="G404" s="60" t="s">
        <v>1786</v>
      </c>
      <c r="H404" s="61" t="s">
        <v>89</v>
      </c>
      <c r="I404" s="62">
        <v>76283000</v>
      </c>
      <c r="J404" s="62">
        <v>76283000</v>
      </c>
      <c r="K404" s="62">
        <v>72525282.069999993</v>
      </c>
      <c r="L404" s="62">
        <v>486240.75</v>
      </c>
      <c r="M404" s="62">
        <v>72039041.319999993</v>
      </c>
      <c r="N404" s="62">
        <v>11429980247.766001</v>
      </c>
      <c r="O404" s="62">
        <v>77604075.226999998</v>
      </c>
      <c r="P404" s="62">
        <v>14699565234.483999</v>
      </c>
      <c r="Q404" s="62">
        <v>72039041.319999993</v>
      </c>
      <c r="R404" s="62" t="s">
        <v>268</v>
      </c>
      <c r="S404" s="58" t="s">
        <v>334</v>
      </c>
      <c r="T404" s="58" t="s">
        <v>1466</v>
      </c>
      <c r="U404" s="58" t="s">
        <v>991</v>
      </c>
      <c r="V404" s="58" t="s">
        <v>284</v>
      </c>
      <c r="X404" s="140"/>
    </row>
    <row r="405" spans="1:24" s="139" customFormat="1" ht="15.75" customHeight="1" x14ac:dyDescent="0.2">
      <c r="A405" s="58" t="s">
        <v>1756</v>
      </c>
      <c r="B405" s="58" t="s">
        <v>190</v>
      </c>
      <c r="C405" s="61" t="s">
        <v>262</v>
      </c>
      <c r="D405" s="59">
        <v>548</v>
      </c>
      <c r="E405" s="59" t="s">
        <v>1214</v>
      </c>
      <c r="F405" s="60" t="s">
        <v>1215</v>
      </c>
      <c r="G405" s="60" t="s">
        <v>170</v>
      </c>
      <c r="H405" s="61" t="s">
        <v>189</v>
      </c>
      <c r="I405" s="62">
        <v>9000000</v>
      </c>
      <c r="J405" s="62">
        <v>29321691.535805043</v>
      </c>
      <c r="K405" s="62">
        <v>5023713.8810000001</v>
      </c>
      <c r="L405" s="62" t="s">
        <v>85</v>
      </c>
      <c r="M405" s="62">
        <v>4928784.7719999999</v>
      </c>
      <c r="N405" s="62">
        <v>791737016.20500004</v>
      </c>
      <c r="O405" s="62" t="s">
        <v>85</v>
      </c>
      <c r="P405" s="62">
        <v>1005718454.3150001</v>
      </c>
      <c r="Q405" s="62">
        <v>1512841.1980000001</v>
      </c>
      <c r="R405" s="62" t="s">
        <v>268</v>
      </c>
      <c r="S405" s="58" t="s">
        <v>334</v>
      </c>
      <c r="T405" s="58" t="s">
        <v>246</v>
      </c>
      <c r="U405" s="58" t="s">
        <v>105</v>
      </c>
      <c r="V405" s="58" t="s">
        <v>284</v>
      </c>
      <c r="X405" s="140"/>
    </row>
    <row r="406" spans="1:24" s="139" customFormat="1" ht="15.75" customHeight="1" x14ac:dyDescent="0.2">
      <c r="A406" s="58" t="s">
        <v>1756</v>
      </c>
      <c r="B406" s="58" t="s">
        <v>190</v>
      </c>
      <c r="C406" s="61" t="s">
        <v>262</v>
      </c>
      <c r="D406" s="59">
        <v>693</v>
      </c>
      <c r="E406" s="59" t="s">
        <v>191</v>
      </c>
      <c r="F406" s="60" t="s">
        <v>570</v>
      </c>
      <c r="G406" s="60" t="s">
        <v>59</v>
      </c>
      <c r="H406" s="61" t="s">
        <v>189</v>
      </c>
      <c r="I406" s="62">
        <v>10000000</v>
      </c>
      <c r="J406" s="62">
        <v>32579657.262005605</v>
      </c>
      <c r="K406" s="62">
        <v>8467688.5170000009</v>
      </c>
      <c r="L406" s="62" t="s">
        <v>85</v>
      </c>
      <c r="M406" s="62">
        <v>8307681.3710000003</v>
      </c>
      <c r="N406" s="62">
        <v>1334507219.148</v>
      </c>
      <c r="O406" s="62" t="s">
        <v>85</v>
      </c>
      <c r="P406" s="62">
        <v>1695182251.4849999</v>
      </c>
      <c r="Q406" s="62">
        <v>2549959.7200000002</v>
      </c>
      <c r="R406" s="62" t="s">
        <v>268</v>
      </c>
      <c r="S406" s="58" t="s">
        <v>334</v>
      </c>
      <c r="T406" s="58" t="s">
        <v>280</v>
      </c>
      <c r="U406" s="58" t="s">
        <v>98</v>
      </c>
      <c r="V406" s="58" t="s">
        <v>284</v>
      </c>
      <c r="X406" s="140"/>
    </row>
    <row r="407" spans="1:24" s="139" customFormat="1" ht="15.75" customHeight="1" x14ac:dyDescent="0.2">
      <c r="A407" s="58" t="s">
        <v>1756</v>
      </c>
      <c r="B407" s="58" t="s">
        <v>190</v>
      </c>
      <c r="C407" s="61" t="s">
        <v>262</v>
      </c>
      <c r="D407" s="59">
        <v>795</v>
      </c>
      <c r="E407" s="59" t="s">
        <v>192</v>
      </c>
      <c r="F407" s="60" t="s">
        <v>571</v>
      </c>
      <c r="G407" s="60" t="s">
        <v>1307</v>
      </c>
      <c r="H407" s="61" t="s">
        <v>189</v>
      </c>
      <c r="I407" s="62">
        <v>14300000</v>
      </c>
      <c r="J407" s="62">
        <v>46588909.884668015</v>
      </c>
      <c r="K407" s="62">
        <v>15555861.161</v>
      </c>
      <c r="L407" s="62">
        <v>106155.128</v>
      </c>
      <c r="M407" s="62">
        <v>15156323.085999999</v>
      </c>
      <c r="N407" s="62">
        <v>2451602816.7210002</v>
      </c>
      <c r="O407" s="62">
        <v>19453915</v>
      </c>
      <c r="P407" s="62">
        <v>3092647484.3990002</v>
      </c>
      <c r="Q407" s="62">
        <v>4652081.8080000002</v>
      </c>
      <c r="R407" s="62" t="s">
        <v>268</v>
      </c>
      <c r="S407" s="58" t="s">
        <v>100</v>
      </c>
      <c r="T407" s="58" t="s">
        <v>96</v>
      </c>
      <c r="U407" s="58" t="s">
        <v>99</v>
      </c>
      <c r="V407" s="58" t="s">
        <v>284</v>
      </c>
      <c r="X407" s="140"/>
    </row>
    <row r="408" spans="1:24" s="139" customFormat="1" ht="15.75" customHeight="1" x14ac:dyDescent="0.2">
      <c r="A408" s="58" t="s">
        <v>1756</v>
      </c>
      <c r="B408" s="58" t="s">
        <v>190</v>
      </c>
      <c r="C408" s="61" t="s">
        <v>262</v>
      </c>
      <c r="D408" s="59" t="s">
        <v>1180</v>
      </c>
      <c r="E408" s="59" t="s">
        <v>1181</v>
      </c>
      <c r="F408" s="60" t="s">
        <v>1182</v>
      </c>
      <c r="G408" s="60" t="s">
        <v>670</v>
      </c>
      <c r="H408" s="61" t="s">
        <v>189</v>
      </c>
      <c r="I408" s="62">
        <v>4500000</v>
      </c>
      <c r="J408" s="62">
        <v>14660845.767902521</v>
      </c>
      <c r="K408" s="62">
        <v>5723359.5010000002</v>
      </c>
      <c r="L408" s="62" t="s">
        <v>85</v>
      </c>
      <c r="M408" s="62">
        <v>5615209.7479999997</v>
      </c>
      <c r="N408" s="62">
        <v>902001125.33399999</v>
      </c>
      <c r="O408" s="62" t="s">
        <v>85</v>
      </c>
      <c r="P408" s="62">
        <v>1145783459.651</v>
      </c>
      <c r="Q408" s="62">
        <v>1723532.48</v>
      </c>
      <c r="R408" s="62" t="s">
        <v>268</v>
      </c>
      <c r="S408" s="58" t="s">
        <v>334</v>
      </c>
      <c r="T408" s="58" t="s">
        <v>246</v>
      </c>
      <c r="U408" s="58" t="s">
        <v>109</v>
      </c>
      <c r="V408" s="58" t="s">
        <v>284</v>
      </c>
      <c r="X408" s="140"/>
    </row>
    <row r="409" spans="1:24" s="139" customFormat="1" ht="15.75" customHeight="1" x14ac:dyDescent="0.2">
      <c r="A409" s="58" t="s">
        <v>1756</v>
      </c>
      <c r="B409" s="58" t="s">
        <v>227</v>
      </c>
      <c r="C409" s="61" t="s">
        <v>263</v>
      </c>
      <c r="D409" s="59" t="s">
        <v>378</v>
      </c>
      <c r="E409" s="59" t="s">
        <v>379</v>
      </c>
      <c r="F409" s="60" t="s">
        <v>550</v>
      </c>
      <c r="G409" s="60" t="s">
        <v>170</v>
      </c>
      <c r="H409" s="61" t="s">
        <v>226</v>
      </c>
      <c r="I409" s="62">
        <v>75000000</v>
      </c>
      <c r="J409" s="62">
        <v>7549031.2523965342</v>
      </c>
      <c r="K409" s="62">
        <v>6999930.1040000003</v>
      </c>
      <c r="L409" s="62" t="s">
        <v>85</v>
      </c>
      <c r="M409" s="62">
        <v>6031535.3269999996</v>
      </c>
      <c r="N409" s="62">
        <v>1103188578.4260001</v>
      </c>
      <c r="O409" s="62" t="s">
        <v>85</v>
      </c>
      <c r="P409" s="62">
        <v>1230734687.4890001</v>
      </c>
      <c r="Q409" s="62">
        <v>59923602.700000003</v>
      </c>
      <c r="R409" s="62" t="s">
        <v>268</v>
      </c>
      <c r="S409" s="58" t="s">
        <v>334</v>
      </c>
      <c r="T409" s="58" t="s">
        <v>96</v>
      </c>
      <c r="U409" s="58" t="s">
        <v>358</v>
      </c>
      <c r="V409" s="58" t="s">
        <v>284</v>
      </c>
      <c r="X409" s="140"/>
    </row>
    <row r="410" spans="1:24" s="139" customFormat="1" ht="15.75" customHeight="1" x14ac:dyDescent="0.2">
      <c r="A410" s="58" t="s">
        <v>1756</v>
      </c>
      <c r="B410" s="58" t="s">
        <v>241</v>
      </c>
      <c r="C410" s="61" t="s">
        <v>263</v>
      </c>
      <c r="D410" s="59" t="s">
        <v>228</v>
      </c>
      <c r="E410" s="59" t="s">
        <v>229</v>
      </c>
      <c r="F410" s="60" t="s">
        <v>596</v>
      </c>
      <c r="G410" s="60" t="s">
        <v>1307</v>
      </c>
      <c r="H410" s="61" t="s">
        <v>89</v>
      </c>
      <c r="I410" s="62">
        <v>27500000</v>
      </c>
      <c r="J410" s="62">
        <v>27500000</v>
      </c>
      <c r="K410" s="62">
        <v>9596360</v>
      </c>
      <c r="L410" s="62">
        <v>749000</v>
      </c>
      <c r="M410" s="62">
        <v>8847360</v>
      </c>
      <c r="N410" s="62">
        <v>1512385779.411</v>
      </c>
      <c r="O410" s="62">
        <v>141184003.618</v>
      </c>
      <c r="P410" s="62">
        <v>1805303667.1500001</v>
      </c>
      <c r="Q410" s="62">
        <v>8847360</v>
      </c>
      <c r="R410" s="62" t="s">
        <v>268</v>
      </c>
      <c r="S410" s="58" t="s">
        <v>334</v>
      </c>
      <c r="T410" s="58" t="s">
        <v>94</v>
      </c>
      <c r="U410" s="58" t="s">
        <v>230</v>
      </c>
      <c r="V410" s="58" t="s">
        <v>284</v>
      </c>
      <c r="X410" s="140"/>
    </row>
    <row r="411" spans="1:24" s="139" customFormat="1" ht="15.75" customHeight="1" x14ac:dyDescent="0.2">
      <c r="A411" s="58" t="s">
        <v>1756</v>
      </c>
      <c r="B411" s="58" t="s">
        <v>241</v>
      </c>
      <c r="C411" s="61" t="s">
        <v>263</v>
      </c>
      <c r="D411" s="59" t="s">
        <v>242</v>
      </c>
      <c r="E411" s="59" t="s">
        <v>243</v>
      </c>
      <c r="F411" s="60" t="s">
        <v>596</v>
      </c>
      <c r="G411" s="60" t="s">
        <v>59</v>
      </c>
      <c r="H411" s="61" t="s">
        <v>89</v>
      </c>
      <c r="I411" s="62">
        <v>17500000</v>
      </c>
      <c r="J411" s="62">
        <v>17500000</v>
      </c>
      <c r="K411" s="62">
        <v>11027000</v>
      </c>
      <c r="L411" s="62" t="s">
        <v>85</v>
      </c>
      <c r="M411" s="62">
        <v>11027000</v>
      </c>
      <c r="N411" s="62">
        <v>1737854560.434</v>
      </c>
      <c r="O411" s="62" t="s">
        <v>85</v>
      </c>
      <c r="P411" s="62">
        <v>2250059174.4499998</v>
      </c>
      <c r="Q411" s="62">
        <v>11027000</v>
      </c>
      <c r="R411" s="62" t="s">
        <v>268</v>
      </c>
      <c r="S411" s="58" t="s">
        <v>334</v>
      </c>
      <c r="T411" s="58" t="s">
        <v>280</v>
      </c>
      <c r="U411" s="58" t="s">
        <v>455</v>
      </c>
      <c r="V411" s="58" t="s">
        <v>284</v>
      </c>
      <c r="X411" s="140"/>
    </row>
    <row r="412" spans="1:24" s="139" customFormat="1" ht="15.75" customHeight="1" x14ac:dyDescent="0.2">
      <c r="A412" s="58" t="s">
        <v>1756</v>
      </c>
      <c r="B412" s="58" t="s">
        <v>193</v>
      </c>
      <c r="C412" s="61" t="s">
        <v>262</v>
      </c>
      <c r="D412" s="59" t="s">
        <v>194</v>
      </c>
      <c r="E412" s="59" t="s">
        <v>195</v>
      </c>
      <c r="F412" s="60" t="s">
        <v>597</v>
      </c>
      <c r="G412" s="60" t="s">
        <v>170</v>
      </c>
      <c r="H412" s="61" t="s">
        <v>89</v>
      </c>
      <c r="I412" s="62">
        <v>5250000</v>
      </c>
      <c r="J412" s="62">
        <v>5250000</v>
      </c>
      <c r="K412" s="62">
        <v>37045</v>
      </c>
      <c r="L412" s="62" t="s">
        <v>85</v>
      </c>
      <c r="M412" s="62">
        <v>37045</v>
      </c>
      <c r="N412" s="62">
        <v>5838289.8509999998</v>
      </c>
      <c r="O412" s="62" t="s">
        <v>85</v>
      </c>
      <c r="P412" s="62">
        <v>7559031.6600000001</v>
      </c>
      <c r="Q412" s="62">
        <v>37045</v>
      </c>
      <c r="R412" s="62" t="s">
        <v>268</v>
      </c>
      <c r="S412" s="58" t="s">
        <v>334</v>
      </c>
      <c r="T412" s="58" t="s">
        <v>96</v>
      </c>
      <c r="U412" s="58" t="s">
        <v>111</v>
      </c>
      <c r="V412" s="58" t="s">
        <v>279</v>
      </c>
      <c r="X412" s="140"/>
    </row>
    <row r="413" spans="1:24" s="139" customFormat="1" ht="15.75" customHeight="1" x14ac:dyDescent="0.2">
      <c r="A413" s="58" t="s">
        <v>1756</v>
      </c>
      <c r="B413" s="58" t="s">
        <v>193</v>
      </c>
      <c r="C413" s="61" t="s">
        <v>262</v>
      </c>
      <c r="D413" s="59" t="s">
        <v>992</v>
      </c>
      <c r="E413" s="59" t="s">
        <v>993</v>
      </c>
      <c r="F413" s="60" t="s">
        <v>994</v>
      </c>
      <c r="G413" s="60" t="s">
        <v>995</v>
      </c>
      <c r="H413" s="61" t="s">
        <v>89</v>
      </c>
      <c r="I413" s="62">
        <v>50000000</v>
      </c>
      <c r="J413" s="62">
        <v>50000000</v>
      </c>
      <c r="K413" s="62">
        <v>50000000</v>
      </c>
      <c r="L413" s="62" t="s">
        <v>85</v>
      </c>
      <c r="M413" s="62">
        <v>50000000</v>
      </c>
      <c r="N413" s="62">
        <v>7879997100</v>
      </c>
      <c r="O413" s="62" t="s">
        <v>85</v>
      </c>
      <c r="P413" s="62">
        <v>10202499204</v>
      </c>
      <c r="Q413" s="62">
        <v>50000000</v>
      </c>
      <c r="R413" s="62" t="s">
        <v>1192</v>
      </c>
      <c r="S413" s="58" t="s">
        <v>102</v>
      </c>
      <c r="T413" s="58" t="s">
        <v>1332</v>
      </c>
      <c r="U413" s="58" t="s">
        <v>50</v>
      </c>
      <c r="V413" s="58" t="s">
        <v>279</v>
      </c>
      <c r="X413" s="140"/>
    </row>
    <row r="414" spans="1:24" s="139" customFormat="1" ht="15.75" customHeight="1" x14ac:dyDescent="0.2">
      <c r="A414" s="58" t="s">
        <v>1756</v>
      </c>
      <c r="B414" s="58" t="s">
        <v>193</v>
      </c>
      <c r="C414" s="61" t="s">
        <v>262</v>
      </c>
      <c r="D414" s="59" t="s">
        <v>196</v>
      </c>
      <c r="E414" s="59" t="s">
        <v>197</v>
      </c>
      <c r="F414" s="60" t="s">
        <v>598</v>
      </c>
      <c r="G414" s="60" t="s">
        <v>833</v>
      </c>
      <c r="H414" s="61" t="s">
        <v>89</v>
      </c>
      <c r="I414" s="62">
        <v>30000000</v>
      </c>
      <c r="J414" s="62">
        <v>30000000</v>
      </c>
      <c r="K414" s="62">
        <v>372707.23</v>
      </c>
      <c r="L414" s="62" t="s">
        <v>85</v>
      </c>
      <c r="M414" s="62">
        <v>372707.23</v>
      </c>
      <c r="N414" s="62">
        <v>58738637.831</v>
      </c>
      <c r="O414" s="62" t="s">
        <v>85</v>
      </c>
      <c r="P414" s="62">
        <v>76050904.348000005</v>
      </c>
      <c r="Q414" s="62">
        <v>372707.23</v>
      </c>
      <c r="R414" s="62" t="s">
        <v>268</v>
      </c>
      <c r="S414" s="58" t="s">
        <v>334</v>
      </c>
      <c r="T414" s="58" t="s">
        <v>246</v>
      </c>
      <c r="U414" s="58" t="s">
        <v>109</v>
      </c>
      <c r="V414" s="58" t="s">
        <v>279</v>
      </c>
      <c r="X414" s="140"/>
    </row>
    <row r="415" spans="1:24" s="139" customFormat="1" ht="15.75" customHeight="1" x14ac:dyDescent="0.2">
      <c r="A415" s="58" t="s">
        <v>1756</v>
      </c>
      <c r="B415" s="58" t="s">
        <v>193</v>
      </c>
      <c r="C415" s="61" t="s">
        <v>262</v>
      </c>
      <c r="D415" s="59" t="s">
        <v>1603</v>
      </c>
      <c r="E415" s="59" t="s">
        <v>1604</v>
      </c>
      <c r="F415" s="60" t="s">
        <v>1605</v>
      </c>
      <c r="G415" s="60" t="s">
        <v>670</v>
      </c>
      <c r="H415" s="61" t="s">
        <v>89</v>
      </c>
      <c r="I415" s="62">
        <v>50000000</v>
      </c>
      <c r="J415" s="62">
        <v>50000000</v>
      </c>
      <c r="K415" s="62">
        <v>50000000</v>
      </c>
      <c r="L415" s="62">
        <v>50000000</v>
      </c>
      <c r="M415" s="62" t="s">
        <v>85</v>
      </c>
      <c r="N415" s="62">
        <v>7879997100</v>
      </c>
      <c r="O415" s="62">
        <v>9558595882.4899998</v>
      </c>
      <c r="P415" s="62" t="s">
        <v>85</v>
      </c>
      <c r="Q415" s="62" t="s">
        <v>85</v>
      </c>
      <c r="R415" s="62" t="s">
        <v>1192</v>
      </c>
      <c r="S415" s="58" t="s">
        <v>102</v>
      </c>
      <c r="T415" s="58" t="s">
        <v>102</v>
      </c>
      <c r="U415" s="58" t="s">
        <v>193</v>
      </c>
      <c r="V415" s="58" t="s">
        <v>279</v>
      </c>
      <c r="X415" s="140"/>
    </row>
    <row r="416" spans="1:24" s="139" customFormat="1" ht="15.75" customHeight="1" x14ac:dyDescent="0.2">
      <c r="A416" s="58" t="s">
        <v>1756</v>
      </c>
      <c r="B416" s="58" t="s">
        <v>193</v>
      </c>
      <c r="C416" s="61" t="s">
        <v>262</v>
      </c>
      <c r="D416" s="59" t="s">
        <v>1787</v>
      </c>
      <c r="E416" s="59" t="s">
        <v>1788</v>
      </c>
      <c r="F416" s="60" t="s">
        <v>1503</v>
      </c>
      <c r="G416" s="60" t="s">
        <v>1586</v>
      </c>
      <c r="H416" s="61" t="s">
        <v>89</v>
      </c>
      <c r="I416" s="62">
        <v>72000000</v>
      </c>
      <c r="J416" s="62">
        <v>72000000</v>
      </c>
      <c r="K416" s="62" t="s">
        <v>85</v>
      </c>
      <c r="L416" s="62" t="s">
        <v>85</v>
      </c>
      <c r="M416" s="62">
        <v>72000000</v>
      </c>
      <c r="N416" s="62" t="s">
        <v>85</v>
      </c>
      <c r="O416" s="62" t="s">
        <v>85</v>
      </c>
      <c r="P416" s="62">
        <v>14691598853.76</v>
      </c>
      <c r="Q416" s="62">
        <v>72000000</v>
      </c>
      <c r="R416" s="62" t="s">
        <v>268</v>
      </c>
      <c r="S416" s="58" t="s">
        <v>334</v>
      </c>
      <c r="T416" s="58" t="s">
        <v>246</v>
      </c>
      <c r="U416" s="58" t="s">
        <v>109</v>
      </c>
      <c r="V416" s="58" t="s">
        <v>279</v>
      </c>
      <c r="X416" s="140"/>
    </row>
    <row r="417" spans="1:24" s="139" customFormat="1" ht="15.75" customHeight="1" x14ac:dyDescent="0.2">
      <c r="A417" s="58" t="s">
        <v>1756</v>
      </c>
      <c r="B417" s="58" t="s">
        <v>193</v>
      </c>
      <c r="C417" s="61" t="s">
        <v>262</v>
      </c>
      <c r="D417" s="59" t="s">
        <v>456</v>
      </c>
      <c r="E417" s="59" t="s">
        <v>341</v>
      </c>
      <c r="F417" s="60" t="s">
        <v>599</v>
      </c>
      <c r="G417" s="60" t="s">
        <v>522</v>
      </c>
      <c r="H417" s="61" t="s">
        <v>89</v>
      </c>
      <c r="I417" s="62">
        <v>50000000</v>
      </c>
      <c r="J417" s="62">
        <v>50000000</v>
      </c>
      <c r="K417" s="62">
        <v>5217269</v>
      </c>
      <c r="L417" s="62" t="s">
        <v>85</v>
      </c>
      <c r="M417" s="62">
        <v>5217269</v>
      </c>
      <c r="N417" s="62">
        <v>822241291.79799998</v>
      </c>
      <c r="O417" s="62" t="s">
        <v>85</v>
      </c>
      <c r="P417" s="62">
        <v>1064583656.391</v>
      </c>
      <c r="Q417" s="62">
        <v>5217269</v>
      </c>
      <c r="R417" s="62" t="s">
        <v>268</v>
      </c>
      <c r="S417" s="58" t="s">
        <v>334</v>
      </c>
      <c r="T417" s="58" t="s">
        <v>246</v>
      </c>
      <c r="U417" s="58" t="s">
        <v>109</v>
      </c>
      <c r="V417" s="58" t="s">
        <v>279</v>
      </c>
      <c r="X417" s="140"/>
    </row>
    <row r="418" spans="1:24" s="139" customFormat="1" ht="15.75" customHeight="1" x14ac:dyDescent="0.2">
      <c r="A418" s="58" t="s">
        <v>1756</v>
      </c>
      <c r="B418" s="58" t="s">
        <v>193</v>
      </c>
      <c r="C418" s="61" t="s">
        <v>262</v>
      </c>
      <c r="D418" s="59" t="s">
        <v>1606</v>
      </c>
      <c r="E418" s="59" t="s">
        <v>1607</v>
      </c>
      <c r="F418" s="60" t="s">
        <v>1608</v>
      </c>
      <c r="G418" s="60" t="s">
        <v>1609</v>
      </c>
      <c r="H418" s="61" t="s">
        <v>89</v>
      </c>
      <c r="I418" s="62">
        <v>15000000</v>
      </c>
      <c r="J418" s="62">
        <v>15000000</v>
      </c>
      <c r="K418" s="62">
        <v>5056046.33</v>
      </c>
      <c r="L418" s="62" t="s">
        <v>85</v>
      </c>
      <c r="M418" s="62">
        <v>5056046.33</v>
      </c>
      <c r="N418" s="62">
        <v>796832608.35699999</v>
      </c>
      <c r="O418" s="62" t="s">
        <v>85</v>
      </c>
      <c r="P418" s="62">
        <v>1031686173.1440001</v>
      </c>
      <c r="Q418" s="62">
        <v>5056046.33</v>
      </c>
      <c r="R418" s="62" t="s">
        <v>268</v>
      </c>
      <c r="S418" s="58" t="s">
        <v>334</v>
      </c>
      <c r="T418" s="58" t="s">
        <v>280</v>
      </c>
      <c r="U418" s="58" t="s">
        <v>130</v>
      </c>
      <c r="V418" s="58" t="s">
        <v>279</v>
      </c>
      <c r="X418" s="140"/>
    </row>
    <row r="419" spans="1:24" s="139" customFormat="1" ht="15.75" customHeight="1" x14ac:dyDescent="0.2">
      <c r="A419" s="58" t="s">
        <v>1756</v>
      </c>
      <c r="B419" s="58" t="s">
        <v>193</v>
      </c>
      <c r="C419" s="61" t="s">
        <v>262</v>
      </c>
      <c r="D419" s="59" t="s">
        <v>199</v>
      </c>
      <c r="E419" s="59" t="s">
        <v>200</v>
      </c>
      <c r="F419" s="60" t="s">
        <v>600</v>
      </c>
      <c r="G419" s="60" t="s">
        <v>170</v>
      </c>
      <c r="H419" s="61" t="s">
        <v>89</v>
      </c>
      <c r="I419" s="62">
        <v>15000000</v>
      </c>
      <c r="J419" s="62">
        <v>15000000</v>
      </c>
      <c r="K419" s="62">
        <v>2385240.1</v>
      </c>
      <c r="L419" s="62" t="s">
        <v>85</v>
      </c>
      <c r="M419" s="62">
        <v>2385240.1</v>
      </c>
      <c r="N419" s="62">
        <v>375913701.41600001</v>
      </c>
      <c r="O419" s="62" t="s">
        <v>85</v>
      </c>
      <c r="P419" s="62">
        <v>486708204.43199998</v>
      </c>
      <c r="Q419" s="62">
        <v>2385240.1</v>
      </c>
      <c r="R419" s="62" t="s">
        <v>268</v>
      </c>
      <c r="S419" s="58" t="s">
        <v>334</v>
      </c>
      <c r="T419" s="58" t="s">
        <v>280</v>
      </c>
      <c r="U419" s="58" t="s">
        <v>120</v>
      </c>
      <c r="V419" s="58" t="s">
        <v>279</v>
      </c>
      <c r="X419" s="140"/>
    </row>
    <row r="420" spans="1:24" s="139" customFormat="1" ht="15.75" customHeight="1" x14ac:dyDescent="0.2">
      <c r="A420" s="58" t="s">
        <v>1756</v>
      </c>
      <c r="B420" s="58" t="s">
        <v>203</v>
      </c>
      <c r="C420" s="61" t="s">
        <v>263</v>
      </c>
      <c r="D420" s="59" t="s">
        <v>1157</v>
      </c>
      <c r="E420" s="59" t="s">
        <v>1158</v>
      </c>
      <c r="F420" s="60" t="s">
        <v>704</v>
      </c>
      <c r="G420" s="60" t="s">
        <v>1213</v>
      </c>
      <c r="H420" s="61" t="s">
        <v>201</v>
      </c>
      <c r="I420" s="62">
        <v>600000000</v>
      </c>
      <c r="J420" s="62">
        <v>159910451.85267401</v>
      </c>
      <c r="K420" s="62">
        <v>22636711.107000001</v>
      </c>
      <c r="L420" s="62" t="s">
        <v>85</v>
      </c>
      <c r="M420" s="62">
        <v>22626454.693</v>
      </c>
      <c r="N420" s="62">
        <v>3567544357.487</v>
      </c>
      <c r="O420" s="62" t="s">
        <v>85</v>
      </c>
      <c r="P420" s="62">
        <v>4616927719.9729996</v>
      </c>
      <c r="Q420" s="62">
        <v>84896719.75</v>
      </c>
      <c r="R420" s="62" t="s">
        <v>268</v>
      </c>
      <c r="S420" s="58" t="s">
        <v>100</v>
      </c>
      <c r="T420" s="58" t="s">
        <v>100</v>
      </c>
      <c r="U420" s="58" t="s">
        <v>99</v>
      </c>
      <c r="V420" s="58" t="s">
        <v>284</v>
      </c>
      <c r="X420" s="140"/>
    </row>
    <row r="421" spans="1:24" s="139" customFormat="1" ht="15.75" customHeight="1" x14ac:dyDescent="0.2">
      <c r="A421" s="58" t="s">
        <v>1756</v>
      </c>
      <c r="B421" s="58" t="s">
        <v>203</v>
      </c>
      <c r="C421" s="61" t="s">
        <v>263</v>
      </c>
      <c r="D421" s="59" t="s">
        <v>855</v>
      </c>
      <c r="E421" s="59" t="s">
        <v>856</v>
      </c>
      <c r="F421" s="60" t="s">
        <v>782</v>
      </c>
      <c r="G421" s="60" t="s">
        <v>849</v>
      </c>
      <c r="H421" s="61" t="s">
        <v>201</v>
      </c>
      <c r="I421" s="62">
        <v>75000000</v>
      </c>
      <c r="J421" s="62">
        <v>19988806.481584251</v>
      </c>
      <c r="K421" s="62">
        <v>19997867.267000001</v>
      </c>
      <c r="L421" s="62" t="s">
        <v>85</v>
      </c>
      <c r="M421" s="62">
        <v>19988806.482000001</v>
      </c>
      <c r="N421" s="62">
        <v>3151662721.474</v>
      </c>
      <c r="O421" s="62" t="s">
        <v>85</v>
      </c>
      <c r="P421" s="62">
        <v>4078715644.3449998</v>
      </c>
      <c r="Q421" s="62">
        <v>75000000</v>
      </c>
      <c r="R421" s="62" t="s">
        <v>268</v>
      </c>
      <c r="S421" s="58" t="s">
        <v>334</v>
      </c>
      <c r="T421" s="58" t="s">
        <v>143</v>
      </c>
      <c r="U421" s="58" t="s">
        <v>846</v>
      </c>
      <c r="V421" s="58" t="s">
        <v>284</v>
      </c>
      <c r="X421" s="140"/>
    </row>
    <row r="422" spans="1:24" s="139" customFormat="1" ht="15.75" customHeight="1" x14ac:dyDescent="0.2">
      <c r="A422" s="58" t="s">
        <v>1756</v>
      </c>
      <c r="B422" s="58" t="s">
        <v>203</v>
      </c>
      <c r="C422" s="61" t="s">
        <v>263</v>
      </c>
      <c r="D422" s="59" t="s">
        <v>857</v>
      </c>
      <c r="E422" s="59" t="s">
        <v>858</v>
      </c>
      <c r="F422" s="60" t="s">
        <v>782</v>
      </c>
      <c r="G422" s="60" t="s">
        <v>859</v>
      </c>
      <c r="H422" s="61" t="s">
        <v>201</v>
      </c>
      <c r="I422" s="62">
        <v>22500000</v>
      </c>
      <c r="J422" s="62">
        <v>5996641.9444752745</v>
      </c>
      <c r="K422" s="62">
        <v>5999360.1799999997</v>
      </c>
      <c r="L422" s="62" t="s">
        <v>85</v>
      </c>
      <c r="M422" s="62">
        <v>5996641.9440000001</v>
      </c>
      <c r="N422" s="62">
        <v>945498816.44200003</v>
      </c>
      <c r="O422" s="62" t="s">
        <v>85</v>
      </c>
      <c r="P422" s="62">
        <v>1223614693.3039999</v>
      </c>
      <c r="Q422" s="62">
        <v>22500000</v>
      </c>
      <c r="R422" s="62" t="s">
        <v>268</v>
      </c>
      <c r="S422" s="58" t="s">
        <v>334</v>
      </c>
      <c r="T422" s="58" t="s">
        <v>96</v>
      </c>
      <c r="U422" s="58" t="s">
        <v>860</v>
      </c>
      <c r="V422" s="58" t="s">
        <v>284</v>
      </c>
      <c r="X422" s="140"/>
    </row>
    <row r="423" spans="1:24" s="139" customFormat="1" ht="15.75" customHeight="1" x14ac:dyDescent="0.2">
      <c r="A423" s="58" t="s">
        <v>1756</v>
      </c>
      <c r="B423" s="58" t="s">
        <v>203</v>
      </c>
      <c r="C423" s="61" t="s">
        <v>263</v>
      </c>
      <c r="D423" s="59" t="s">
        <v>861</v>
      </c>
      <c r="E423" s="59" t="s">
        <v>862</v>
      </c>
      <c r="F423" s="60" t="s">
        <v>782</v>
      </c>
      <c r="G423" s="60" t="s">
        <v>849</v>
      </c>
      <c r="H423" s="61" t="s">
        <v>201</v>
      </c>
      <c r="I423" s="62">
        <v>5625000</v>
      </c>
      <c r="J423" s="62">
        <v>1499160.4861188186</v>
      </c>
      <c r="K423" s="62">
        <v>1325202.129</v>
      </c>
      <c r="L423" s="62" t="s">
        <v>85</v>
      </c>
      <c r="M423" s="62">
        <v>1324601.696</v>
      </c>
      <c r="N423" s="62">
        <v>208851778.59099999</v>
      </c>
      <c r="O423" s="62" t="s">
        <v>85</v>
      </c>
      <c r="P423" s="62">
        <v>270284954.94999999</v>
      </c>
      <c r="Q423" s="62">
        <v>4970037.97</v>
      </c>
      <c r="R423" s="62" t="s">
        <v>268</v>
      </c>
      <c r="S423" s="58" t="s">
        <v>334</v>
      </c>
      <c r="T423" s="58" t="s">
        <v>100</v>
      </c>
      <c r="U423" s="58" t="s">
        <v>230</v>
      </c>
      <c r="V423" s="58" t="s">
        <v>284</v>
      </c>
      <c r="X423" s="140"/>
    </row>
    <row r="424" spans="1:24" s="139" customFormat="1" ht="15.75" customHeight="1" x14ac:dyDescent="0.2">
      <c r="A424" s="58" t="s">
        <v>1756</v>
      </c>
      <c r="B424" s="58" t="s">
        <v>203</v>
      </c>
      <c r="C424" s="61" t="s">
        <v>263</v>
      </c>
      <c r="D424" s="59" t="s">
        <v>863</v>
      </c>
      <c r="E424" s="59" t="s">
        <v>864</v>
      </c>
      <c r="F424" s="60" t="s">
        <v>782</v>
      </c>
      <c r="G424" s="60" t="s">
        <v>769</v>
      </c>
      <c r="H424" s="61" t="s">
        <v>201</v>
      </c>
      <c r="I424" s="62">
        <v>3750000</v>
      </c>
      <c r="J424" s="62">
        <v>999440.3240792125</v>
      </c>
      <c r="K424" s="62">
        <v>999893.36300000001</v>
      </c>
      <c r="L424" s="62" t="s">
        <v>85</v>
      </c>
      <c r="M424" s="62">
        <v>999440.32400000002</v>
      </c>
      <c r="N424" s="62">
        <v>157583136.074</v>
      </c>
      <c r="O424" s="62" t="s">
        <v>85</v>
      </c>
      <c r="P424" s="62">
        <v>203935782.21700001</v>
      </c>
      <c r="Q424" s="62">
        <v>3750000</v>
      </c>
      <c r="R424" s="62" t="s">
        <v>268</v>
      </c>
      <c r="S424" s="58" t="s">
        <v>334</v>
      </c>
      <c r="T424" s="58" t="s">
        <v>100</v>
      </c>
      <c r="U424" s="58" t="s">
        <v>230</v>
      </c>
      <c r="V424" s="58" t="s">
        <v>284</v>
      </c>
      <c r="X424" s="140"/>
    </row>
    <row r="425" spans="1:24" s="139" customFormat="1" ht="15.75" customHeight="1" x14ac:dyDescent="0.2">
      <c r="A425" s="58" t="s">
        <v>1756</v>
      </c>
      <c r="B425" s="58" t="s">
        <v>203</v>
      </c>
      <c r="C425" s="61" t="s">
        <v>263</v>
      </c>
      <c r="D425" s="59" t="s">
        <v>1268</v>
      </c>
      <c r="E425" s="59" t="s">
        <v>1269</v>
      </c>
      <c r="F425" s="60" t="s">
        <v>1270</v>
      </c>
      <c r="G425" s="60" t="s">
        <v>792</v>
      </c>
      <c r="H425" s="61" t="s">
        <v>201</v>
      </c>
      <c r="I425" s="62">
        <v>2250000</v>
      </c>
      <c r="J425" s="62">
        <v>599664.19444752752</v>
      </c>
      <c r="K425" s="62">
        <v>599936.01800000004</v>
      </c>
      <c r="L425" s="62" t="s">
        <v>85</v>
      </c>
      <c r="M425" s="62">
        <v>599664.19400000002</v>
      </c>
      <c r="N425" s="62">
        <v>94549881.643999994</v>
      </c>
      <c r="O425" s="62" t="s">
        <v>85</v>
      </c>
      <c r="P425" s="62">
        <v>122361469.33</v>
      </c>
      <c r="Q425" s="62">
        <v>2250000</v>
      </c>
      <c r="R425" s="62" t="s">
        <v>268</v>
      </c>
      <c r="S425" s="58" t="s">
        <v>334</v>
      </c>
      <c r="T425" s="58" t="s">
        <v>143</v>
      </c>
      <c r="U425" s="58" t="s">
        <v>358</v>
      </c>
      <c r="V425" s="58" t="s">
        <v>284</v>
      </c>
      <c r="X425" s="140"/>
    </row>
    <row r="426" spans="1:24" s="139" customFormat="1" ht="15.75" customHeight="1" x14ac:dyDescent="0.2">
      <c r="A426" s="58" t="s">
        <v>1756</v>
      </c>
      <c r="B426" s="58" t="s">
        <v>203</v>
      </c>
      <c r="C426" s="61" t="s">
        <v>263</v>
      </c>
      <c r="D426" s="59" t="s">
        <v>865</v>
      </c>
      <c r="E426" s="59" t="s">
        <v>866</v>
      </c>
      <c r="F426" s="60" t="s">
        <v>782</v>
      </c>
      <c r="G426" s="60" t="s">
        <v>642</v>
      </c>
      <c r="H426" s="61" t="s">
        <v>201</v>
      </c>
      <c r="I426" s="62">
        <v>93750000</v>
      </c>
      <c r="J426" s="62">
        <v>24986008.101980314</v>
      </c>
      <c r="K426" s="62">
        <v>15005577.101</v>
      </c>
      <c r="L426" s="62" t="s">
        <v>85</v>
      </c>
      <c r="M426" s="62">
        <v>14998778.26</v>
      </c>
      <c r="N426" s="62">
        <v>2364878080.8280001</v>
      </c>
      <c r="O426" s="62" t="s">
        <v>85</v>
      </c>
      <c r="P426" s="62">
        <v>3060500465.2049999</v>
      </c>
      <c r="Q426" s="62">
        <v>56276915.310000002</v>
      </c>
      <c r="R426" s="62" t="s">
        <v>268</v>
      </c>
      <c r="S426" s="58" t="s">
        <v>334</v>
      </c>
      <c r="T426" s="58" t="s">
        <v>100</v>
      </c>
      <c r="U426" s="58" t="s">
        <v>230</v>
      </c>
      <c r="V426" s="58" t="s">
        <v>284</v>
      </c>
      <c r="X426" s="140"/>
    </row>
    <row r="427" spans="1:24" s="139" customFormat="1" ht="15.75" customHeight="1" x14ac:dyDescent="0.2">
      <c r="A427" s="58" t="s">
        <v>1756</v>
      </c>
      <c r="B427" s="58" t="s">
        <v>203</v>
      </c>
      <c r="C427" s="61" t="s">
        <v>263</v>
      </c>
      <c r="D427" s="59" t="s">
        <v>1271</v>
      </c>
      <c r="E427" s="59" t="s">
        <v>1272</v>
      </c>
      <c r="F427" s="60" t="s">
        <v>1270</v>
      </c>
      <c r="G427" s="60" t="s">
        <v>737</v>
      </c>
      <c r="H427" s="61" t="s">
        <v>201</v>
      </c>
      <c r="I427" s="62">
        <v>20625000</v>
      </c>
      <c r="J427" s="62">
        <v>5496921.7824356686</v>
      </c>
      <c r="K427" s="62">
        <v>5499413.4989999998</v>
      </c>
      <c r="L427" s="62" t="s">
        <v>85</v>
      </c>
      <c r="M427" s="62">
        <v>5496921.7819999997</v>
      </c>
      <c r="N427" s="62">
        <v>866707248.40499997</v>
      </c>
      <c r="O427" s="62" t="s">
        <v>85</v>
      </c>
      <c r="P427" s="62">
        <v>1121646802.1949999</v>
      </c>
      <c r="Q427" s="62">
        <v>20625000</v>
      </c>
      <c r="R427" s="62" t="s">
        <v>268</v>
      </c>
      <c r="S427" s="58" t="s">
        <v>334</v>
      </c>
      <c r="T427" s="58" t="s">
        <v>143</v>
      </c>
      <c r="U427" s="58" t="s">
        <v>358</v>
      </c>
      <c r="V427" s="58" t="s">
        <v>284</v>
      </c>
      <c r="X427" s="140"/>
    </row>
    <row r="428" spans="1:24" s="139" customFormat="1" ht="15.75" customHeight="1" x14ac:dyDescent="0.2">
      <c r="A428" s="58" t="s">
        <v>1756</v>
      </c>
      <c r="B428" s="58" t="s">
        <v>203</v>
      </c>
      <c r="C428" s="61" t="s">
        <v>263</v>
      </c>
      <c r="D428" s="59" t="s">
        <v>499</v>
      </c>
      <c r="E428" s="59" t="s">
        <v>500</v>
      </c>
      <c r="F428" s="60" t="s">
        <v>489</v>
      </c>
      <c r="G428" s="60" t="s">
        <v>1083</v>
      </c>
      <c r="H428" s="61" t="s">
        <v>201</v>
      </c>
      <c r="I428" s="62">
        <v>100000000</v>
      </c>
      <c r="J428" s="62">
        <v>26651741.975445665</v>
      </c>
      <c r="K428" s="62">
        <v>26663823.022999998</v>
      </c>
      <c r="L428" s="62" t="s">
        <v>85</v>
      </c>
      <c r="M428" s="62">
        <v>26651741.975000001</v>
      </c>
      <c r="N428" s="62">
        <v>4202216961.9650002</v>
      </c>
      <c r="O428" s="62" t="s">
        <v>85</v>
      </c>
      <c r="P428" s="62">
        <v>5438287525.7939997</v>
      </c>
      <c r="Q428" s="62">
        <v>100000000</v>
      </c>
      <c r="R428" s="62" t="s">
        <v>268</v>
      </c>
      <c r="S428" s="58" t="s">
        <v>334</v>
      </c>
      <c r="T428" s="58" t="s">
        <v>100</v>
      </c>
      <c r="U428" s="58" t="s">
        <v>99</v>
      </c>
      <c r="V428" s="58" t="s">
        <v>284</v>
      </c>
      <c r="X428" s="140"/>
    </row>
    <row r="429" spans="1:24" s="139" customFormat="1" ht="15.75" customHeight="1" x14ac:dyDescent="0.2">
      <c r="A429" s="58" t="s">
        <v>1756</v>
      </c>
      <c r="B429" s="58" t="s">
        <v>203</v>
      </c>
      <c r="C429" s="61" t="s">
        <v>263</v>
      </c>
      <c r="D429" s="59" t="s">
        <v>1273</v>
      </c>
      <c r="E429" s="59" t="s">
        <v>1274</v>
      </c>
      <c r="F429" s="60" t="s">
        <v>1270</v>
      </c>
      <c r="G429" s="60" t="s">
        <v>737</v>
      </c>
      <c r="H429" s="61" t="s">
        <v>201</v>
      </c>
      <c r="I429" s="62">
        <v>37500000</v>
      </c>
      <c r="J429" s="62">
        <v>9994403.2407921255</v>
      </c>
      <c r="K429" s="62">
        <v>9998933.6339999996</v>
      </c>
      <c r="L429" s="62" t="s">
        <v>85</v>
      </c>
      <c r="M429" s="62">
        <v>9994403.2410000004</v>
      </c>
      <c r="N429" s="62">
        <v>1575831360.737</v>
      </c>
      <c r="O429" s="62" t="s">
        <v>85</v>
      </c>
      <c r="P429" s="62">
        <v>2039357822.1730001</v>
      </c>
      <c r="Q429" s="62">
        <v>37500000</v>
      </c>
      <c r="R429" s="62" t="s">
        <v>268</v>
      </c>
      <c r="S429" s="58" t="s">
        <v>334</v>
      </c>
      <c r="T429" s="58" t="s">
        <v>96</v>
      </c>
      <c r="U429" s="58" t="s">
        <v>154</v>
      </c>
      <c r="V429" s="58" t="s">
        <v>284</v>
      </c>
      <c r="X429" s="140"/>
    </row>
    <row r="430" spans="1:24" s="139" customFormat="1" ht="15.75" customHeight="1" x14ac:dyDescent="0.2">
      <c r="A430" s="58" t="s">
        <v>1756</v>
      </c>
      <c r="B430" s="58" t="s">
        <v>203</v>
      </c>
      <c r="C430" s="61" t="s">
        <v>262</v>
      </c>
      <c r="D430" s="59">
        <v>39722</v>
      </c>
      <c r="E430" s="59" t="s">
        <v>202</v>
      </c>
      <c r="F430" s="60" t="s">
        <v>572</v>
      </c>
      <c r="G430" s="60" t="s">
        <v>1082</v>
      </c>
      <c r="H430" s="61" t="s">
        <v>201</v>
      </c>
      <c r="I430" s="62">
        <v>150000000</v>
      </c>
      <c r="J430" s="62">
        <v>39977612.963168502</v>
      </c>
      <c r="K430" s="62">
        <v>375076.44699999999</v>
      </c>
      <c r="L430" s="62" t="s">
        <v>85</v>
      </c>
      <c r="M430" s="62">
        <v>374906.50400000002</v>
      </c>
      <c r="N430" s="62">
        <v>59112026.269000001</v>
      </c>
      <c r="O430" s="62" t="s">
        <v>85</v>
      </c>
      <c r="P430" s="62">
        <v>76499666.245000005</v>
      </c>
      <c r="Q430" s="62">
        <v>1406686.68</v>
      </c>
      <c r="R430" s="62" t="s">
        <v>268</v>
      </c>
      <c r="S430" s="58" t="s">
        <v>334</v>
      </c>
      <c r="T430" s="58" t="s">
        <v>246</v>
      </c>
      <c r="U430" s="58" t="s">
        <v>109</v>
      </c>
      <c r="V430" s="58" t="s">
        <v>284</v>
      </c>
      <c r="X430" s="140"/>
    </row>
    <row r="431" spans="1:24" s="139" customFormat="1" ht="15.75" customHeight="1" x14ac:dyDescent="0.2">
      <c r="A431" s="58" t="s">
        <v>1756</v>
      </c>
      <c r="B431" s="58" t="s">
        <v>203</v>
      </c>
      <c r="C431" s="61" t="s">
        <v>262</v>
      </c>
      <c r="D431" s="59" t="s">
        <v>204</v>
      </c>
      <c r="E431" s="59" t="s">
        <v>205</v>
      </c>
      <c r="F431" s="60" t="s">
        <v>573</v>
      </c>
      <c r="G431" s="60" t="s">
        <v>1183</v>
      </c>
      <c r="H431" s="61" t="s">
        <v>201</v>
      </c>
      <c r="I431" s="62">
        <v>300000000</v>
      </c>
      <c r="J431" s="62">
        <v>79955225.926337004</v>
      </c>
      <c r="K431" s="62">
        <v>19615.812999999998</v>
      </c>
      <c r="L431" s="62" t="s">
        <v>85</v>
      </c>
      <c r="M431" s="62">
        <v>19606.924999999999</v>
      </c>
      <c r="N431" s="62">
        <v>3091450.9619999998</v>
      </c>
      <c r="O431" s="62" t="s">
        <v>85</v>
      </c>
      <c r="P431" s="62">
        <v>4000792.7609999999</v>
      </c>
      <c r="Q431" s="62">
        <v>73567.142999999996</v>
      </c>
      <c r="R431" s="62" t="s">
        <v>268</v>
      </c>
      <c r="S431" s="58" t="s">
        <v>334</v>
      </c>
      <c r="T431" s="58" t="s">
        <v>246</v>
      </c>
      <c r="U431" s="58" t="s">
        <v>109</v>
      </c>
      <c r="V431" s="58" t="s">
        <v>284</v>
      </c>
      <c r="X431" s="140"/>
    </row>
    <row r="432" spans="1:24" s="139" customFormat="1" ht="15.75" customHeight="1" x14ac:dyDescent="0.2">
      <c r="A432" s="58" t="s">
        <v>1756</v>
      </c>
      <c r="B432" s="58" t="s">
        <v>203</v>
      </c>
      <c r="C432" s="61" t="s">
        <v>262</v>
      </c>
      <c r="D432" s="59" t="s">
        <v>1185</v>
      </c>
      <c r="E432" s="59" t="s">
        <v>1186</v>
      </c>
      <c r="F432" s="60" t="s">
        <v>601</v>
      </c>
      <c r="G432" s="60" t="s">
        <v>1610</v>
      </c>
      <c r="H432" s="61" t="s">
        <v>201</v>
      </c>
      <c r="I432" s="62">
        <v>270000000</v>
      </c>
      <c r="J432" s="62">
        <v>71959703.333703294</v>
      </c>
      <c r="K432" s="62">
        <v>51902098.814000003</v>
      </c>
      <c r="L432" s="62">
        <v>1092000</v>
      </c>
      <c r="M432" s="62">
        <v>50786990.064999998</v>
      </c>
      <c r="N432" s="62">
        <v>8179767762.8120003</v>
      </c>
      <c r="O432" s="62">
        <v>185230418.493</v>
      </c>
      <c r="P432" s="62">
        <v>10363084514.320999</v>
      </c>
      <c r="Q432" s="62">
        <v>190557863.39300001</v>
      </c>
      <c r="R432" s="62" t="s">
        <v>268</v>
      </c>
      <c r="S432" s="58" t="s">
        <v>334</v>
      </c>
      <c r="T432" s="58" t="s">
        <v>95</v>
      </c>
      <c r="U432" s="58" t="s">
        <v>1611</v>
      </c>
      <c r="V432" s="58" t="s">
        <v>284</v>
      </c>
      <c r="X432" s="140"/>
    </row>
    <row r="433" spans="1:24" s="139" customFormat="1" ht="15.75" customHeight="1" x14ac:dyDescent="0.2">
      <c r="A433" s="58" t="s">
        <v>1756</v>
      </c>
      <c r="B433" s="58" t="s">
        <v>203</v>
      </c>
      <c r="C433" s="61" t="s">
        <v>262</v>
      </c>
      <c r="D433" s="59" t="s">
        <v>380</v>
      </c>
      <c r="E433" s="59" t="s">
        <v>381</v>
      </c>
      <c r="F433" s="60" t="s">
        <v>574</v>
      </c>
      <c r="G433" s="60" t="s">
        <v>119</v>
      </c>
      <c r="H433" s="61" t="s">
        <v>201</v>
      </c>
      <c r="I433" s="62">
        <v>375000000</v>
      </c>
      <c r="J433" s="62">
        <v>99944032.407921255</v>
      </c>
      <c r="K433" s="62">
        <v>23440116.480999999</v>
      </c>
      <c r="L433" s="62" t="s">
        <v>85</v>
      </c>
      <c r="M433" s="62">
        <v>23429496.055</v>
      </c>
      <c r="N433" s="62">
        <v>3694160997.8979998</v>
      </c>
      <c r="O433" s="62" t="s">
        <v>85</v>
      </c>
      <c r="P433" s="62">
        <v>4780788296.9820004</v>
      </c>
      <c r="Q433" s="62">
        <v>87909811.209999993</v>
      </c>
      <c r="R433" s="62" t="s">
        <v>268</v>
      </c>
      <c r="S433" s="58" t="s">
        <v>334</v>
      </c>
      <c r="T433" s="58" t="s">
        <v>246</v>
      </c>
      <c r="U433" s="58" t="s">
        <v>109</v>
      </c>
      <c r="V433" s="58" t="s">
        <v>284</v>
      </c>
      <c r="X433" s="140"/>
    </row>
    <row r="434" spans="1:24" s="139" customFormat="1" ht="15.75" customHeight="1" x14ac:dyDescent="0.2">
      <c r="A434" s="58" t="s">
        <v>1756</v>
      </c>
      <c r="B434" s="58" t="s">
        <v>203</v>
      </c>
      <c r="C434" s="61" t="s">
        <v>262</v>
      </c>
      <c r="D434" s="59" t="s">
        <v>467</v>
      </c>
      <c r="E434" s="59" t="s">
        <v>468</v>
      </c>
      <c r="F434" s="60" t="s">
        <v>575</v>
      </c>
      <c r="G434" s="60" t="s">
        <v>833</v>
      </c>
      <c r="H434" s="61" t="s">
        <v>201</v>
      </c>
      <c r="I434" s="62">
        <v>216750000</v>
      </c>
      <c r="J434" s="62">
        <v>57767650.73177848</v>
      </c>
      <c r="K434" s="62">
        <v>5136067.307</v>
      </c>
      <c r="L434" s="62" t="s">
        <v>85</v>
      </c>
      <c r="M434" s="62">
        <v>5133740.2189999996</v>
      </c>
      <c r="N434" s="62">
        <v>809443909.74800003</v>
      </c>
      <c r="O434" s="62" t="s">
        <v>85</v>
      </c>
      <c r="P434" s="62">
        <v>1047539609.938</v>
      </c>
      <c r="Q434" s="62">
        <v>19262306.469999999</v>
      </c>
      <c r="R434" s="62" t="s">
        <v>268</v>
      </c>
      <c r="S434" s="58" t="s">
        <v>334</v>
      </c>
      <c r="T434" s="58" t="s">
        <v>246</v>
      </c>
      <c r="U434" s="58" t="s">
        <v>109</v>
      </c>
      <c r="V434" s="58" t="s">
        <v>284</v>
      </c>
      <c r="X434" s="140"/>
    </row>
    <row r="435" spans="1:24" s="139" customFormat="1" ht="15.75" customHeight="1" x14ac:dyDescent="0.2">
      <c r="A435" s="58" t="s">
        <v>1756</v>
      </c>
      <c r="B435" s="58" t="s">
        <v>203</v>
      </c>
      <c r="C435" s="61" t="s">
        <v>262</v>
      </c>
      <c r="D435" s="59" t="s">
        <v>867</v>
      </c>
      <c r="E435" s="59" t="s">
        <v>868</v>
      </c>
      <c r="F435" s="60" t="s">
        <v>782</v>
      </c>
      <c r="G435" s="60" t="s">
        <v>1238</v>
      </c>
      <c r="H435" s="61" t="s">
        <v>201</v>
      </c>
      <c r="I435" s="62">
        <v>206250000</v>
      </c>
      <c r="J435" s="62">
        <v>54969217.82435669</v>
      </c>
      <c r="K435" s="62">
        <v>54994134.984999999</v>
      </c>
      <c r="L435" s="62" t="s">
        <v>85</v>
      </c>
      <c r="M435" s="62">
        <v>54969217.824000001</v>
      </c>
      <c r="N435" s="62">
        <v>8667072484.0540009</v>
      </c>
      <c r="O435" s="62" t="s">
        <v>85</v>
      </c>
      <c r="P435" s="62">
        <v>11216468021.950001</v>
      </c>
      <c r="Q435" s="62">
        <v>206250000</v>
      </c>
      <c r="R435" s="62" t="s">
        <v>268</v>
      </c>
      <c r="S435" s="58" t="s">
        <v>334</v>
      </c>
      <c r="T435" s="58" t="s">
        <v>280</v>
      </c>
      <c r="U435" s="58" t="s">
        <v>14</v>
      </c>
      <c r="V435" s="58" t="s">
        <v>284</v>
      </c>
      <c r="X435" s="140"/>
    </row>
    <row r="436" spans="1:24" s="139" customFormat="1" ht="15.75" customHeight="1" x14ac:dyDescent="0.2">
      <c r="A436" s="58" t="s">
        <v>1756</v>
      </c>
      <c r="B436" s="58" t="s">
        <v>203</v>
      </c>
      <c r="C436" s="61" t="s">
        <v>262</v>
      </c>
      <c r="D436" s="59" t="s">
        <v>236</v>
      </c>
      <c r="E436" s="59" t="s">
        <v>237</v>
      </c>
      <c r="F436" s="60" t="s">
        <v>601</v>
      </c>
      <c r="G436" s="60" t="s">
        <v>238</v>
      </c>
      <c r="H436" s="61" t="s">
        <v>89</v>
      </c>
      <c r="I436" s="62">
        <v>100000000</v>
      </c>
      <c r="J436" s="62">
        <v>100000000</v>
      </c>
      <c r="K436" s="62">
        <v>22135.919999999998</v>
      </c>
      <c r="L436" s="62" t="s">
        <v>85</v>
      </c>
      <c r="M436" s="62">
        <v>22135.919999999998</v>
      </c>
      <c r="N436" s="62">
        <v>3488619.7080000001</v>
      </c>
      <c r="O436" s="62" t="s">
        <v>85</v>
      </c>
      <c r="P436" s="62">
        <v>4516834.1239999998</v>
      </c>
      <c r="Q436" s="62">
        <v>22135.919999999998</v>
      </c>
      <c r="R436" s="62" t="s">
        <v>1192</v>
      </c>
      <c r="S436" s="58" t="s">
        <v>1612</v>
      </c>
      <c r="T436" s="58" t="s">
        <v>90</v>
      </c>
      <c r="U436" s="58" t="s">
        <v>1216</v>
      </c>
      <c r="V436" s="58" t="s">
        <v>284</v>
      </c>
      <c r="X436" s="140"/>
    </row>
    <row r="437" spans="1:24" s="139" customFormat="1" ht="15.75" customHeight="1" x14ac:dyDescent="0.2">
      <c r="A437" s="58" t="s">
        <v>1756</v>
      </c>
      <c r="B437" s="58" t="s">
        <v>203</v>
      </c>
      <c r="C437" s="61" t="s">
        <v>262</v>
      </c>
      <c r="D437" s="59" t="s">
        <v>1747</v>
      </c>
      <c r="E437" s="59" t="s">
        <v>1748</v>
      </c>
      <c r="F437" s="60" t="s">
        <v>1698</v>
      </c>
      <c r="G437" s="60" t="s">
        <v>792</v>
      </c>
      <c r="H437" s="61" t="s">
        <v>89</v>
      </c>
      <c r="I437" s="62">
        <v>1200000000</v>
      </c>
      <c r="J437" s="62">
        <v>1200000000</v>
      </c>
      <c r="K437" s="62" t="s">
        <v>85</v>
      </c>
      <c r="L437" s="62">
        <v>400000000</v>
      </c>
      <c r="M437" s="62">
        <v>800000000</v>
      </c>
      <c r="N437" s="62" t="s">
        <v>85</v>
      </c>
      <c r="O437" s="62">
        <v>77090569724.725998</v>
      </c>
      <c r="P437" s="62">
        <v>163239987264</v>
      </c>
      <c r="Q437" s="62">
        <v>800000000</v>
      </c>
      <c r="R437" s="62" t="s">
        <v>1192</v>
      </c>
      <c r="S437" s="58" t="s">
        <v>102</v>
      </c>
      <c r="T437" s="58" t="s">
        <v>102</v>
      </c>
      <c r="U437" s="58" t="s">
        <v>93</v>
      </c>
      <c r="V437" s="58" t="s">
        <v>284</v>
      </c>
      <c r="X437" s="140"/>
    </row>
    <row r="438" spans="1:24" s="139" customFormat="1" ht="15.75" customHeight="1" x14ac:dyDescent="0.2">
      <c r="A438" s="58" t="s">
        <v>1756</v>
      </c>
      <c r="B438" s="58" t="s">
        <v>457</v>
      </c>
      <c r="C438" s="61" t="s">
        <v>262</v>
      </c>
      <c r="D438" s="59" t="s">
        <v>1635</v>
      </c>
      <c r="E438" s="59" t="s">
        <v>1636</v>
      </c>
      <c r="F438" s="60" t="s">
        <v>1659</v>
      </c>
      <c r="G438" s="60" t="s">
        <v>1639</v>
      </c>
      <c r="H438" s="61" t="s">
        <v>89</v>
      </c>
      <c r="I438" s="62">
        <v>200000000</v>
      </c>
      <c r="J438" s="62">
        <v>200000000</v>
      </c>
      <c r="K438" s="62" t="s">
        <v>85</v>
      </c>
      <c r="L438" s="62">
        <v>200000000</v>
      </c>
      <c r="M438" s="62" t="s">
        <v>85</v>
      </c>
      <c r="N438" s="62" t="s">
        <v>85</v>
      </c>
      <c r="O438" s="62">
        <v>34079338463.388</v>
      </c>
      <c r="P438" s="62" t="s">
        <v>85</v>
      </c>
      <c r="Q438" s="62" t="s">
        <v>85</v>
      </c>
      <c r="R438" s="62" t="s">
        <v>1192</v>
      </c>
      <c r="S438" s="58" t="s">
        <v>102</v>
      </c>
      <c r="T438" s="58" t="s">
        <v>102</v>
      </c>
      <c r="U438" s="58" t="s">
        <v>93</v>
      </c>
      <c r="V438" s="58" t="s">
        <v>470</v>
      </c>
      <c r="X438" s="140"/>
    </row>
    <row r="439" spans="1:24" s="139" customFormat="1" ht="15.75" customHeight="1" x14ac:dyDescent="0.2">
      <c r="A439" s="58" t="s">
        <v>1756</v>
      </c>
      <c r="B439" s="58" t="s">
        <v>457</v>
      </c>
      <c r="C439" s="61" t="s">
        <v>262</v>
      </c>
      <c r="D439" s="59" t="s">
        <v>1613</v>
      </c>
      <c r="E439" s="59" t="s">
        <v>1386</v>
      </c>
      <c r="F439" s="60" t="s">
        <v>1614</v>
      </c>
      <c r="G439" s="60" t="s">
        <v>737</v>
      </c>
      <c r="H439" s="61" t="s">
        <v>89</v>
      </c>
      <c r="I439" s="62">
        <v>200000000</v>
      </c>
      <c r="J439" s="62">
        <v>200000000</v>
      </c>
      <c r="K439" s="62">
        <v>87480883.670000002</v>
      </c>
      <c r="L439" s="62">
        <v>87255734.040000007</v>
      </c>
      <c r="M439" s="62">
        <v>225149.63</v>
      </c>
      <c r="N439" s="62">
        <v>13786982192.500999</v>
      </c>
      <c r="O439" s="62">
        <v>13958784026.485001</v>
      </c>
      <c r="P439" s="62">
        <v>45941778.417000003</v>
      </c>
      <c r="Q439" s="62">
        <v>225149.63</v>
      </c>
      <c r="R439" s="62" t="s">
        <v>1192</v>
      </c>
      <c r="S439" s="58" t="s">
        <v>102</v>
      </c>
      <c r="T439" s="58" t="s">
        <v>102</v>
      </c>
      <c r="U439" s="58" t="s">
        <v>93</v>
      </c>
      <c r="V439" s="58" t="s">
        <v>470</v>
      </c>
      <c r="X439" s="140"/>
    </row>
    <row r="440" spans="1:24" s="139" customFormat="1" ht="15.75" customHeight="1" x14ac:dyDescent="0.2">
      <c r="A440" s="58" t="s">
        <v>1756</v>
      </c>
      <c r="B440" s="58" t="s">
        <v>457</v>
      </c>
      <c r="C440" s="61" t="s">
        <v>262</v>
      </c>
      <c r="D440" s="59" t="s">
        <v>1693</v>
      </c>
      <c r="E440" s="59" t="s">
        <v>1694</v>
      </c>
      <c r="F440" s="60" t="s">
        <v>1691</v>
      </c>
      <c r="G440" s="60" t="s">
        <v>737</v>
      </c>
      <c r="H440" s="61" t="s">
        <v>89</v>
      </c>
      <c r="I440" s="62">
        <v>200000000</v>
      </c>
      <c r="J440" s="62">
        <v>200000000</v>
      </c>
      <c r="K440" s="62" t="s">
        <v>85</v>
      </c>
      <c r="L440" s="62">
        <v>200000000</v>
      </c>
      <c r="M440" s="62" t="s">
        <v>85</v>
      </c>
      <c r="N440" s="62" t="s">
        <v>85</v>
      </c>
      <c r="O440" s="62">
        <v>34588293245.582001</v>
      </c>
      <c r="P440" s="62" t="s">
        <v>85</v>
      </c>
      <c r="Q440" s="62" t="s">
        <v>85</v>
      </c>
      <c r="R440" s="62" t="s">
        <v>1192</v>
      </c>
      <c r="S440" s="58" t="s">
        <v>102</v>
      </c>
      <c r="T440" s="58" t="s">
        <v>102</v>
      </c>
      <c r="U440" s="58" t="s">
        <v>93</v>
      </c>
      <c r="V440" s="58" t="s">
        <v>470</v>
      </c>
      <c r="X440" s="140"/>
    </row>
    <row r="441" spans="1:24" s="139" customFormat="1" ht="15.75" customHeight="1" x14ac:dyDescent="0.2">
      <c r="A441" s="58" t="s">
        <v>1756</v>
      </c>
      <c r="B441" s="58" t="s">
        <v>1695</v>
      </c>
      <c r="C441" s="61" t="s">
        <v>262</v>
      </c>
      <c r="D441" s="59" t="s">
        <v>1696</v>
      </c>
      <c r="E441" s="59" t="s">
        <v>1697</v>
      </c>
      <c r="F441" s="60" t="s">
        <v>1698</v>
      </c>
      <c r="G441" s="60" t="s">
        <v>737</v>
      </c>
      <c r="H441" s="61" t="s">
        <v>89</v>
      </c>
      <c r="I441" s="62">
        <v>3000000000</v>
      </c>
      <c r="J441" s="62">
        <v>3000000000</v>
      </c>
      <c r="K441" s="62" t="s">
        <v>85</v>
      </c>
      <c r="L441" s="62">
        <v>3000000000</v>
      </c>
      <c r="M441" s="62" t="s">
        <v>85</v>
      </c>
      <c r="N441" s="62" t="s">
        <v>85</v>
      </c>
      <c r="O441" s="62">
        <v>530249871420</v>
      </c>
      <c r="P441" s="62" t="s">
        <v>85</v>
      </c>
      <c r="Q441" s="62" t="s">
        <v>85</v>
      </c>
      <c r="R441" s="62" t="s">
        <v>1192</v>
      </c>
      <c r="S441" s="58" t="s">
        <v>102</v>
      </c>
      <c r="T441" s="58" t="s">
        <v>102</v>
      </c>
      <c r="U441" s="58" t="s">
        <v>93</v>
      </c>
      <c r="V441" s="58" t="s">
        <v>1789</v>
      </c>
      <c r="X441" s="140"/>
    </row>
    <row r="442" spans="1:24" s="139" customFormat="1" ht="15.75" customHeight="1" x14ac:dyDescent="0.2">
      <c r="A442" s="58" t="s">
        <v>1756</v>
      </c>
      <c r="B442" s="58" t="s">
        <v>469</v>
      </c>
      <c r="C442" s="61" t="s">
        <v>262</v>
      </c>
      <c r="D442" s="59" t="s">
        <v>1700</v>
      </c>
      <c r="E442" s="59" t="s">
        <v>1749</v>
      </c>
      <c r="F442" s="60" t="s">
        <v>1701</v>
      </c>
      <c r="G442" s="60" t="s">
        <v>737</v>
      </c>
      <c r="H442" s="61" t="s">
        <v>89</v>
      </c>
      <c r="I442" s="62">
        <v>73000000</v>
      </c>
      <c r="J442" s="62">
        <v>73000000</v>
      </c>
      <c r="K442" s="62" t="s">
        <v>85</v>
      </c>
      <c r="L442" s="62">
        <v>73000000</v>
      </c>
      <c r="M442" s="62" t="s">
        <v>85</v>
      </c>
      <c r="N442" s="62" t="s">
        <v>85</v>
      </c>
      <c r="O442" s="62">
        <v>12981849922.754</v>
      </c>
      <c r="P442" s="62" t="s">
        <v>85</v>
      </c>
      <c r="Q442" s="62" t="s">
        <v>85</v>
      </c>
      <c r="R442" s="62" t="s">
        <v>1192</v>
      </c>
      <c r="S442" s="58" t="s">
        <v>102</v>
      </c>
      <c r="T442" s="58" t="s">
        <v>102</v>
      </c>
      <c r="U442" s="58" t="s">
        <v>93</v>
      </c>
      <c r="V442" s="58" t="s">
        <v>470</v>
      </c>
      <c r="X442" s="140"/>
    </row>
    <row r="443" spans="1:24" s="139" customFormat="1" ht="15.75" customHeight="1" x14ac:dyDescent="0.2">
      <c r="A443" s="58" t="s">
        <v>1756</v>
      </c>
      <c r="B443" s="58" t="s">
        <v>469</v>
      </c>
      <c r="C443" s="61" t="s">
        <v>262</v>
      </c>
      <c r="D443" s="59" t="s">
        <v>1637</v>
      </c>
      <c r="E443" s="59" t="s">
        <v>1638</v>
      </c>
      <c r="F443" s="60" t="s">
        <v>1660</v>
      </c>
      <c r="G443" s="60" t="s">
        <v>1035</v>
      </c>
      <c r="H443" s="61" t="s">
        <v>89</v>
      </c>
      <c r="I443" s="62">
        <v>270500000</v>
      </c>
      <c r="J443" s="62">
        <v>270500000</v>
      </c>
      <c r="K443" s="62" t="s">
        <v>85</v>
      </c>
      <c r="L443" s="62">
        <v>270500000</v>
      </c>
      <c r="M443" s="62" t="s">
        <v>85</v>
      </c>
      <c r="N443" s="62" t="s">
        <v>85</v>
      </c>
      <c r="O443" s="62">
        <v>46122956812.697998</v>
      </c>
      <c r="P443" s="62" t="s">
        <v>85</v>
      </c>
      <c r="Q443" s="62" t="s">
        <v>85</v>
      </c>
      <c r="R443" s="62" t="s">
        <v>1192</v>
      </c>
      <c r="S443" s="58" t="s">
        <v>102</v>
      </c>
      <c r="T443" s="58" t="s">
        <v>102</v>
      </c>
      <c r="U443" s="58" t="s">
        <v>93</v>
      </c>
      <c r="V443" s="58" t="s">
        <v>470</v>
      </c>
      <c r="X443" s="140"/>
    </row>
    <row r="444" spans="1:24" s="139" customFormat="1" ht="15.75" customHeight="1" x14ac:dyDescent="0.2">
      <c r="A444" s="58" t="s">
        <v>1756</v>
      </c>
      <c r="B444" s="58" t="s">
        <v>469</v>
      </c>
      <c r="C444" s="61" t="s">
        <v>262</v>
      </c>
      <c r="D444" s="59" t="s">
        <v>1187</v>
      </c>
      <c r="E444" s="59" t="s">
        <v>1188</v>
      </c>
      <c r="F444" s="60" t="s">
        <v>1189</v>
      </c>
      <c r="G444" s="60" t="s">
        <v>488</v>
      </c>
      <c r="H444" s="61" t="s">
        <v>89</v>
      </c>
      <c r="I444" s="62">
        <v>750000000</v>
      </c>
      <c r="J444" s="62">
        <v>750000000</v>
      </c>
      <c r="K444" s="62">
        <v>185000000</v>
      </c>
      <c r="L444" s="62" t="s">
        <v>85</v>
      </c>
      <c r="M444" s="62">
        <v>185000000</v>
      </c>
      <c r="N444" s="62">
        <v>29155989270</v>
      </c>
      <c r="O444" s="62" t="s">
        <v>85</v>
      </c>
      <c r="P444" s="62">
        <v>37749247054.800003</v>
      </c>
      <c r="Q444" s="62">
        <v>185000000</v>
      </c>
      <c r="R444" s="62" t="s">
        <v>1192</v>
      </c>
      <c r="S444" s="58" t="s">
        <v>102</v>
      </c>
      <c r="T444" s="58" t="s">
        <v>102</v>
      </c>
      <c r="U444" s="58" t="s">
        <v>93</v>
      </c>
      <c r="V444" s="58" t="s">
        <v>470</v>
      </c>
      <c r="X444" s="140"/>
    </row>
    <row r="445" spans="1:24" s="139" customFormat="1" ht="15.75" customHeight="1" x14ac:dyDescent="0.2">
      <c r="A445" s="58" t="s">
        <v>1756</v>
      </c>
      <c r="B445" s="58" t="s">
        <v>469</v>
      </c>
      <c r="C445" s="61" t="s">
        <v>262</v>
      </c>
      <c r="D445" s="59" t="s">
        <v>1387</v>
      </c>
      <c r="E445" s="59" t="s">
        <v>1388</v>
      </c>
      <c r="F445" s="60" t="s">
        <v>1389</v>
      </c>
      <c r="G445" s="60" t="s">
        <v>1213</v>
      </c>
      <c r="H445" s="61" t="s">
        <v>89</v>
      </c>
      <c r="I445" s="62">
        <v>200000000</v>
      </c>
      <c r="J445" s="62">
        <v>200000000</v>
      </c>
      <c r="K445" s="62">
        <v>45000000</v>
      </c>
      <c r="L445" s="62" t="s">
        <v>85</v>
      </c>
      <c r="M445" s="62">
        <v>45000000</v>
      </c>
      <c r="N445" s="62">
        <v>7091997390</v>
      </c>
      <c r="O445" s="62" t="s">
        <v>85</v>
      </c>
      <c r="P445" s="62">
        <v>9182249283.6000004</v>
      </c>
      <c r="Q445" s="62">
        <v>45000000</v>
      </c>
      <c r="R445" s="62" t="s">
        <v>1192</v>
      </c>
      <c r="S445" s="58" t="s">
        <v>102</v>
      </c>
      <c r="T445" s="58" t="s">
        <v>102</v>
      </c>
      <c r="U445" s="58" t="s">
        <v>93</v>
      </c>
      <c r="V445" s="58" t="s">
        <v>470</v>
      </c>
      <c r="X445" s="140"/>
    </row>
    <row r="446" spans="1:24" s="139" customFormat="1" ht="15.75" customHeight="1" x14ac:dyDescent="0.2">
      <c r="A446" s="58" t="s">
        <v>1756</v>
      </c>
      <c r="B446" s="58" t="s">
        <v>469</v>
      </c>
      <c r="C446" s="61" t="s">
        <v>262</v>
      </c>
      <c r="D446" s="59" t="s">
        <v>1036</v>
      </c>
      <c r="E446" s="59" t="s">
        <v>1037</v>
      </c>
      <c r="F446" s="60" t="s">
        <v>1038</v>
      </c>
      <c r="G446" s="60" t="s">
        <v>1039</v>
      </c>
      <c r="H446" s="61" t="s">
        <v>89</v>
      </c>
      <c r="I446" s="62">
        <v>450000000</v>
      </c>
      <c r="J446" s="62">
        <v>450000000</v>
      </c>
      <c r="K446" s="62">
        <v>195000000</v>
      </c>
      <c r="L446" s="62" t="s">
        <v>85</v>
      </c>
      <c r="M446" s="62">
        <v>195000000</v>
      </c>
      <c r="N446" s="62">
        <v>30731988690</v>
      </c>
      <c r="O446" s="62" t="s">
        <v>85</v>
      </c>
      <c r="P446" s="62">
        <v>39789746895.599998</v>
      </c>
      <c r="Q446" s="62">
        <v>195000000</v>
      </c>
      <c r="R446" s="62" t="s">
        <v>1192</v>
      </c>
      <c r="S446" s="58" t="s">
        <v>471</v>
      </c>
      <c r="T446" s="58" t="s">
        <v>102</v>
      </c>
      <c r="U446" s="58" t="s">
        <v>93</v>
      </c>
      <c r="V446" s="58" t="s">
        <v>470</v>
      </c>
      <c r="X446" s="140"/>
    </row>
    <row r="447" spans="1:24" s="139" customFormat="1" ht="15.75" customHeight="1" x14ac:dyDescent="0.2">
      <c r="A447" s="58" t="s">
        <v>1756</v>
      </c>
      <c r="B447" s="58" t="s">
        <v>469</v>
      </c>
      <c r="C447" s="61" t="s">
        <v>262</v>
      </c>
      <c r="D447" s="59" t="s">
        <v>1615</v>
      </c>
      <c r="E447" s="59" t="s">
        <v>1235</v>
      </c>
      <c r="F447" s="60" t="s">
        <v>1616</v>
      </c>
      <c r="G447" s="60" t="s">
        <v>1617</v>
      </c>
      <c r="H447" s="61" t="s">
        <v>89</v>
      </c>
      <c r="I447" s="62">
        <v>100000000</v>
      </c>
      <c r="J447" s="62">
        <v>100000000</v>
      </c>
      <c r="K447" s="62">
        <v>15000000</v>
      </c>
      <c r="L447" s="62" t="s">
        <v>85</v>
      </c>
      <c r="M447" s="62">
        <v>15000000</v>
      </c>
      <c r="N447" s="62">
        <v>2363999130</v>
      </c>
      <c r="O447" s="62" t="s">
        <v>85</v>
      </c>
      <c r="P447" s="62">
        <v>3060749761.1999998</v>
      </c>
      <c r="Q447" s="62">
        <v>15000000</v>
      </c>
      <c r="R447" s="62" t="s">
        <v>1192</v>
      </c>
      <c r="S447" s="58" t="s">
        <v>102</v>
      </c>
      <c r="T447" s="58" t="s">
        <v>102</v>
      </c>
      <c r="U447" s="58" t="s">
        <v>93</v>
      </c>
      <c r="V447" s="58" t="s">
        <v>470</v>
      </c>
      <c r="X447" s="140"/>
    </row>
    <row r="448" spans="1:24" s="139" customFormat="1" ht="15.75" customHeight="1" x14ac:dyDescent="0.2">
      <c r="A448" s="58" t="s">
        <v>1756</v>
      </c>
      <c r="B448" s="58" t="s">
        <v>348</v>
      </c>
      <c r="C448" s="61" t="s">
        <v>263</v>
      </c>
      <c r="D448" s="59">
        <v>10266</v>
      </c>
      <c r="E448" s="59" t="s">
        <v>245</v>
      </c>
      <c r="F448" s="60" t="s">
        <v>546</v>
      </c>
      <c r="G448" s="60" t="s">
        <v>769</v>
      </c>
      <c r="H448" s="61" t="s">
        <v>101</v>
      </c>
      <c r="I448" s="62">
        <v>50000000</v>
      </c>
      <c r="J448" s="62">
        <v>60544999.689585783</v>
      </c>
      <c r="K448" s="62">
        <v>28420175.013999999</v>
      </c>
      <c r="L448" s="62" t="s">
        <v>85</v>
      </c>
      <c r="M448" s="62">
        <v>24823449.873</v>
      </c>
      <c r="N448" s="62">
        <v>4479017933.7819996</v>
      </c>
      <c r="O448" s="62" t="s">
        <v>85</v>
      </c>
      <c r="P448" s="62">
        <v>5065224551.3409996</v>
      </c>
      <c r="Q448" s="62">
        <v>20500000</v>
      </c>
      <c r="R448" s="62" t="s">
        <v>1192</v>
      </c>
      <c r="S448" s="58" t="s">
        <v>102</v>
      </c>
      <c r="T448" s="58" t="s">
        <v>97</v>
      </c>
      <c r="U448" s="58" t="s">
        <v>93</v>
      </c>
      <c r="V448" s="58" t="s">
        <v>284</v>
      </c>
      <c r="X448" s="140"/>
    </row>
    <row r="449" spans="1:24" s="139" customFormat="1" ht="15.75" customHeight="1" x14ac:dyDescent="0.2">
      <c r="A449" s="58" t="s">
        <v>1756</v>
      </c>
      <c r="B449" s="58" t="s">
        <v>348</v>
      </c>
      <c r="C449" s="61" t="s">
        <v>263</v>
      </c>
      <c r="D449" s="59">
        <v>10765</v>
      </c>
      <c r="E449" s="59" t="s">
        <v>250</v>
      </c>
      <c r="F449" s="60" t="s">
        <v>547</v>
      </c>
      <c r="G449" s="60" t="s">
        <v>26</v>
      </c>
      <c r="H449" s="61" t="s">
        <v>101</v>
      </c>
      <c r="I449" s="62">
        <v>69000000</v>
      </c>
      <c r="J449" s="62">
        <v>83552099.571628377</v>
      </c>
      <c r="K449" s="62">
        <v>30083795.013999999</v>
      </c>
      <c r="L449" s="62" t="s">
        <v>85</v>
      </c>
      <c r="M449" s="62">
        <v>26276529.864999998</v>
      </c>
      <c r="N449" s="62">
        <v>4741204349.4180002</v>
      </c>
      <c r="O449" s="62" t="s">
        <v>85</v>
      </c>
      <c r="P449" s="62">
        <v>5361725500.6879997</v>
      </c>
      <c r="Q449" s="62">
        <v>21700000</v>
      </c>
      <c r="R449" s="62" t="s">
        <v>268</v>
      </c>
      <c r="S449" s="58" t="s">
        <v>334</v>
      </c>
      <c r="T449" s="58" t="s">
        <v>143</v>
      </c>
      <c r="U449" s="58" t="s">
        <v>220</v>
      </c>
      <c r="V449" s="58" t="s">
        <v>284</v>
      </c>
      <c r="X449" s="140"/>
    </row>
    <row r="450" spans="1:24" s="139" customFormat="1" ht="15.75" customHeight="1" x14ac:dyDescent="0.2">
      <c r="A450" s="58" t="s">
        <v>1756</v>
      </c>
      <c r="B450" s="58" t="s">
        <v>348</v>
      </c>
      <c r="C450" s="61" t="s">
        <v>263</v>
      </c>
      <c r="D450" s="59">
        <v>10766</v>
      </c>
      <c r="E450" s="59" t="s">
        <v>251</v>
      </c>
      <c r="F450" s="60" t="s">
        <v>548</v>
      </c>
      <c r="G450" s="60" t="s">
        <v>1247</v>
      </c>
      <c r="H450" s="61" t="s">
        <v>101</v>
      </c>
      <c r="I450" s="62">
        <v>80000000</v>
      </c>
      <c r="J450" s="62">
        <v>96871999.503337249</v>
      </c>
      <c r="K450" s="62">
        <v>2079525.0009999999</v>
      </c>
      <c r="L450" s="62" t="s">
        <v>85</v>
      </c>
      <c r="M450" s="62">
        <v>1816349.9909999999</v>
      </c>
      <c r="N450" s="62">
        <v>327733019.54500002</v>
      </c>
      <c r="O450" s="62" t="s">
        <v>85</v>
      </c>
      <c r="P450" s="62">
        <v>370626186.68400002</v>
      </c>
      <c r="Q450" s="62">
        <v>1500000</v>
      </c>
      <c r="R450" s="62" t="s">
        <v>1192</v>
      </c>
      <c r="S450" s="58" t="s">
        <v>102</v>
      </c>
      <c r="T450" s="58" t="s">
        <v>96</v>
      </c>
      <c r="U450" s="58" t="s">
        <v>111</v>
      </c>
      <c r="V450" s="58" t="s">
        <v>284</v>
      </c>
      <c r="X450" s="140"/>
    </row>
    <row r="451" spans="1:24" s="139" customFormat="1" ht="15.75" customHeight="1" x14ac:dyDescent="0.2">
      <c r="A451" s="58" t="s">
        <v>1756</v>
      </c>
      <c r="B451" s="58" t="s">
        <v>348</v>
      </c>
      <c r="C451" s="61" t="s">
        <v>263</v>
      </c>
      <c r="D451" s="59">
        <v>10768</v>
      </c>
      <c r="E451" s="59" t="s">
        <v>281</v>
      </c>
      <c r="F451" s="60" t="s">
        <v>549</v>
      </c>
      <c r="G451" s="60" t="s">
        <v>282</v>
      </c>
      <c r="H451" s="61" t="s">
        <v>101</v>
      </c>
      <c r="I451" s="62">
        <v>5000000</v>
      </c>
      <c r="J451" s="62">
        <v>6054499.9689585781</v>
      </c>
      <c r="K451" s="62">
        <v>6931750.0029999996</v>
      </c>
      <c r="L451" s="62" t="s">
        <v>85</v>
      </c>
      <c r="M451" s="62">
        <v>6054499.9689999996</v>
      </c>
      <c r="N451" s="62">
        <v>1092443398.483</v>
      </c>
      <c r="O451" s="62" t="s">
        <v>85</v>
      </c>
      <c r="P451" s="62">
        <v>1235420622.2780001</v>
      </c>
      <c r="Q451" s="62">
        <v>5000000</v>
      </c>
      <c r="R451" s="62" t="s">
        <v>268</v>
      </c>
      <c r="S451" s="58" t="s">
        <v>334</v>
      </c>
      <c r="T451" s="58" t="s">
        <v>97</v>
      </c>
      <c r="U451" s="58" t="s">
        <v>283</v>
      </c>
      <c r="V451" s="58" t="s">
        <v>284</v>
      </c>
      <c r="X451" s="140"/>
    </row>
    <row r="452" spans="1:24" s="139" customFormat="1" ht="15.75" customHeight="1" x14ac:dyDescent="0.2">
      <c r="A452" s="58" t="s">
        <v>1756</v>
      </c>
      <c r="B452" s="58" t="s">
        <v>348</v>
      </c>
      <c r="C452" s="61" t="s">
        <v>263</v>
      </c>
      <c r="D452" s="59" t="s">
        <v>248</v>
      </c>
      <c r="E452" s="59" t="s">
        <v>249</v>
      </c>
      <c r="F452" s="60" t="s">
        <v>548</v>
      </c>
      <c r="G452" s="60" t="s">
        <v>115</v>
      </c>
      <c r="H452" s="61" t="s">
        <v>101</v>
      </c>
      <c r="I452" s="62">
        <v>120000000</v>
      </c>
      <c r="J452" s="62">
        <v>145307999.25500587</v>
      </c>
      <c r="K452" s="62">
        <v>83181000.040000007</v>
      </c>
      <c r="L452" s="62" t="s">
        <v>85</v>
      </c>
      <c r="M452" s="62">
        <v>72653999.628000006</v>
      </c>
      <c r="N452" s="62">
        <v>13109320781.801001</v>
      </c>
      <c r="O452" s="62" t="s">
        <v>85</v>
      </c>
      <c r="P452" s="62">
        <v>14825047467.34</v>
      </c>
      <c r="Q452" s="62">
        <v>60000000</v>
      </c>
      <c r="R452" s="62" t="s">
        <v>1192</v>
      </c>
      <c r="S452" s="58" t="s">
        <v>102</v>
      </c>
      <c r="T452" s="58" t="s">
        <v>94</v>
      </c>
      <c r="U452" s="58" t="s">
        <v>93</v>
      </c>
      <c r="V452" s="58" t="s">
        <v>284</v>
      </c>
      <c r="X452" s="140"/>
    </row>
    <row r="453" spans="1:24" s="139" customFormat="1" ht="15.75" customHeight="1" x14ac:dyDescent="0.2">
      <c r="A453" s="58" t="s">
        <v>1756</v>
      </c>
      <c r="B453" s="58" t="s">
        <v>348</v>
      </c>
      <c r="C453" s="61" t="s">
        <v>263</v>
      </c>
      <c r="D453" s="59" t="s">
        <v>382</v>
      </c>
      <c r="E453" s="59" t="s">
        <v>383</v>
      </c>
      <c r="F453" s="60" t="s">
        <v>550</v>
      </c>
      <c r="G453" s="60" t="s">
        <v>946</v>
      </c>
      <c r="H453" s="61" t="s">
        <v>101</v>
      </c>
      <c r="I453" s="62">
        <v>284000000</v>
      </c>
      <c r="J453" s="62">
        <v>343895598.23684722</v>
      </c>
      <c r="K453" s="62">
        <v>16971696.708000001</v>
      </c>
      <c r="L453" s="62" t="s">
        <v>85</v>
      </c>
      <c r="M453" s="62">
        <v>14823837.723999999</v>
      </c>
      <c r="N453" s="62">
        <v>2674738416.8470001</v>
      </c>
      <c r="O453" s="62" t="s">
        <v>85</v>
      </c>
      <c r="P453" s="62">
        <v>3024803851.586</v>
      </c>
      <c r="Q453" s="62">
        <v>12242000</v>
      </c>
      <c r="R453" s="62" t="s">
        <v>1192</v>
      </c>
      <c r="S453" s="58" t="s">
        <v>102</v>
      </c>
      <c r="T453" s="58" t="s">
        <v>94</v>
      </c>
      <c r="U453" s="58" t="s">
        <v>385</v>
      </c>
      <c r="V453" s="58" t="s">
        <v>284</v>
      </c>
      <c r="X453" s="140"/>
    </row>
    <row r="454" spans="1:24" s="139" customFormat="1" ht="15.75" customHeight="1" x14ac:dyDescent="0.2">
      <c r="A454" s="58" t="s">
        <v>1756</v>
      </c>
      <c r="B454" s="58" t="s">
        <v>348</v>
      </c>
      <c r="C454" s="61" t="s">
        <v>263</v>
      </c>
      <c r="D454" s="59" t="s">
        <v>77</v>
      </c>
      <c r="E454" s="59" t="s">
        <v>78</v>
      </c>
      <c r="F454" s="60" t="s">
        <v>551</v>
      </c>
      <c r="G454" s="60" t="s">
        <v>123</v>
      </c>
      <c r="H454" s="61" t="s">
        <v>101</v>
      </c>
      <c r="I454" s="62">
        <v>25000000</v>
      </c>
      <c r="J454" s="62">
        <v>30272499.844792891</v>
      </c>
      <c r="K454" s="62">
        <v>326086.15600000002</v>
      </c>
      <c r="L454" s="62" t="s">
        <v>85</v>
      </c>
      <c r="M454" s="62">
        <v>284818.20899999997</v>
      </c>
      <c r="N454" s="62">
        <v>51391159.329000004</v>
      </c>
      <c r="O454" s="62" t="s">
        <v>85</v>
      </c>
      <c r="P454" s="62">
        <v>58117151.081</v>
      </c>
      <c r="Q454" s="62">
        <v>235212</v>
      </c>
      <c r="R454" s="62" t="s">
        <v>268</v>
      </c>
      <c r="S454" s="58" t="s">
        <v>334</v>
      </c>
      <c r="T454" s="58" t="s">
        <v>94</v>
      </c>
      <c r="U454" s="58" t="s">
        <v>111</v>
      </c>
      <c r="V454" s="58" t="s">
        <v>284</v>
      </c>
      <c r="X454" s="140"/>
    </row>
    <row r="455" spans="1:24" s="139" customFormat="1" ht="15.75" customHeight="1" x14ac:dyDescent="0.2">
      <c r="A455" s="58" t="s">
        <v>1756</v>
      </c>
      <c r="B455" s="58" t="s">
        <v>348</v>
      </c>
      <c r="C455" s="61" t="s">
        <v>263</v>
      </c>
      <c r="D455" s="59" t="s">
        <v>2</v>
      </c>
      <c r="E455" s="59" t="s">
        <v>3</v>
      </c>
      <c r="F455" s="60" t="s">
        <v>552</v>
      </c>
      <c r="G455" s="60" t="s">
        <v>37</v>
      </c>
      <c r="H455" s="61" t="s">
        <v>101</v>
      </c>
      <c r="I455" s="62">
        <v>10000000</v>
      </c>
      <c r="J455" s="62">
        <v>12108999.937917156</v>
      </c>
      <c r="K455" s="62">
        <v>13863500.006999999</v>
      </c>
      <c r="L455" s="62" t="s">
        <v>85</v>
      </c>
      <c r="M455" s="62">
        <v>12108999.937999999</v>
      </c>
      <c r="N455" s="62">
        <v>2184886796.967</v>
      </c>
      <c r="O455" s="62" t="s">
        <v>85</v>
      </c>
      <c r="P455" s="62">
        <v>2470841244.5570002</v>
      </c>
      <c r="Q455" s="62">
        <v>10000000</v>
      </c>
      <c r="R455" s="62" t="s">
        <v>268</v>
      </c>
      <c r="S455" s="58" t="s">
        <v>334</v>
      </c>
      <c r="T455" s="58" t="s">
        <v>96</v>
      </c>
      <c r="U455" s="58" t="s">
        <v>371</v>
      </c>
      <c r="V455" s="58" t="s">
        <v>284</v>
      </c>
      <c r="X455" s="140"/>
    </row>
    <row r="456" spans="1:24" s="139" customFormat="1" ht="15.75" customHeight="1" x14ac:dyDescent="0.2">
      <c r="A456" s="58" t="s">
        <v>1756</v>
      </c>
      <c r="B456" s="58" t="s">
        <v>348</v>
      </c>
      <c r="C456" s="61" t="s">
        <v>263</v>
      </c>
      <c r="D456" s="59" t="s">
        <v>4</v>
      </c>
      <c r="E456" s="59" t="s">
        <v>5</v>
      </c>
      <c r="F456" s="60" t="s">
        <v>553</v>
      </c>
      <c r="G456" s="60" t="s">
        <v>6</v>
      </c>
      <c r="H456" s="61" t="s">
        <v>101</v>
      </c>
      <c r="I456" s="62">
        <v>7000000</v>
      </c>
      <c r="J456" s="62">
        <v>8476299.9565420095</v>
      </c>
      <c r="K456" s="62">
        <v>9676723.0050000008</v>
      </c>
      <c r="L456" s="62" t="s">
        <v>85</v>
      </c>
      <c r="M456" s="62">
        <v>8452081.9570000004</v>
      </c>
      <c r="N456" s="62">
        <v>1525050984.283</v>
      </c>
      <c r="O456" s="62" t="s">
        <v>85</v>
      </c>
      <c r="P456" s="62">
        <v>1724647188.701</v>
      </c>
      <c r="Q456" s="62">
        <v>6980000</v>
      </c>
      <c r="R456" s="62" t="s">
        <v>268</v>
      </c>
      <c r="S456" s="58" t="s">
        <v>334</v>
      </c>
      <c r="T456" s="58" t="s">
        <v>97</v>
      </c>
      <c r="U456" s="58" t="s">
        <v>220</v>
      </c>
      <c r="V456" s="58" t="s">
        <v>284</v>
      </c>
      <c r="X456" s="140"/>
    </row>
    <row r="457" spans="1:24" s="139" customFormat="1" ht="15.75" customHeight="1" x14ac:dyDescent="0.2">
      <c r="A457" s="58" t="s">
        <v>1756</v>
      </c>
      <c r="B457" s="58" t="s">
        <v>348</v>
      </c>
      <c r="C457" s="61" t="s">
        <v>263</v>
      </c>
      <c r="D457" s="59" t="s">
        <v>48</v>
      </c>
      <c r="E457" s="59" t="s">
        <v>49</v>
      </c>
      <c r="F457" s="60" t="s">
        <v>554</v>
      </c>
      <c r="G457" s="60" t="s">
        <v>995</v>
      </c>
      <c r="H457" s="61" t="s">
        <v>101</v>
      </c>
      <c r="I457" s="62">
        <v>283200000</v>
      </c>
      <c r="J457" s="62">
        <v>342926878.2418139</v>
      </c>
      <c r="K457" s="62">
        <v>71371636.848000005</v>
      </c>
      <c r="L457" s="62">
        <v>5749483.8449999997</v>
      </c>
      <c r="M457" s="62">
        <v>57150431.050999999</v>
      </c>
      <c r="N457" s="62">
        <v>11248165827.742001</v>
      </c>
      <c r="O457" s="62">
        <v>1018468771.027</v>
      </c>
      <c r="P457" s="62">
        <v>11661544546.066999</v>
      </c>
      <c r="Q457" s="62">
        <v>47196656.490000002</v>
      </c>
      <c r="R457" s="62" t="s">
        <v>268</v>
      </c>
      <c r="S457" s="58" t="s">
        <v>334</v>
      </c>
      <c r="T457" s="58" t="s">
        <v>96</v>
      </c>
      <c r="U457" s="58" t="s">
        <v>358</v>
      </c>
      <c r="V457" s="58" t="s">
        <v>284</v>
      </c>
      <c r="X457" s="140"/>
    </row>
    <row r="458" spans="1:24" s="139" customFormat="1" ht="15.75" customHeight="1" x14ac:dyDescent="0.2">
      <c r="A458" s="58" t="s">
        <v>1756</v>
      </c>
      <c r="B458" s="58" t="s">
        <v>348</v>
      </c>
      <c r="C458" s="61" t="s">
        <v>263</v>
      </c>
      <c r="D458" s="59" t="s">
        <v>386</v>
      </c>
      <c r="E458" s="59" t="s">
        <v>387</v>
      </c>
      <c r="F458" s="60" t="s">
        <v>555</v>
      </c>
      <c r="G458" s="60" t="s">
        <v>859</v>
      </c>
      <c r="H458" s="61" t="s">
        <v>101</v>
      </c>
      <c r="I458" s="62">
        <v>130000000</v>
      </c>
      <c r="J458" s="62">
        <v>157416999.19292304</v>
      </c>
      <c r="K458" s="62">
        <v>157429.747</v>
      </c>
      <c r="L458" s="62" t="s">
        <v>85</v>
      </c>
      <c r="M458" s="62">
        <v>137506.171</v>
      </c>
      <c r="N458" s="62">
        <v>24810919</v>
      </c>
      <c r="O458" s="62" t="s">
        <v>85</v>
      </c>
      <c r="P458" s="62">
        <v>28058131.921</v>
      </c>
      <c r="Q458" s="62">
        <v>113557</v>
      </c>
      <c r="R458" s="62" t="s">
        <v>1192</v>
      </c>
      <c r="S458" s="58" t="s">
        <v>102</v>
      </c>
      <c r="T458" s="58" t="s">
        <v>143</v>
      </c>
      <c r="U458" s="58" t="s">
        <v>636</v>
      </c>
      <c r="V458" s="58" t="s">
        <v>284</v>
      </c>
      <c r="X458" s="140"/>
    </row>
    <row r="459" spans="1:24" s="139" customFormat="1" ht="15.75" customHeight="1" x14ac:dyDescent="0.2">
      <c r="A459" s="58" t="s">
        <v>1756</v>
      </c>
      <c r="B459" s="58" t="s">
        <v>348</v>
      </c>
      <c r="C459" s="61" t="s">
        <v>263</v>
      </c>
      <c r="D459" s="59" t="s">
        <v>388</v>
      </c>
      <c r="E459" s="59" t="s">
        <v>389</v>
      </c>
      <c r="F459" s="60" t="s">
        <v>556</v>
      </c>
      <c r="G459" s="60" t="s">
        <v>123</v>
      </c>
      <c r="H459" s="61" t="s">
        <v>101</v>
      </c>
      <c r="I459" s="62">
        <v>9000000</v>
      </c>
      <c r="J459" s="62">
        <v>10898099.944125442</v>
      </c>
      <c r="K459" s="62">
        <v>12477150.005999999</v>
      </c>
      <c r="L459" s="62" t="s">
        <v>85</v>
      </c>
      <c r="M459" s="62">
        <v>10898099.944</v>
      </c>
      <c r="N459" s="62">
        <v>1966398117.27</v>
      </c>
      <c r="O459" s="62" t="s">
        <v>85</v>
      </c>
      <c r="P459" s="62">
        <v>2223757120.1009998</v>
      </c>
      <c r="Q459" s="62">
        <v>9000000</v>
      </c>
      <c r="R459" s="62" t="s">
        <v>268</v>
      </c>
      <c r="S459" s="58" t="s">
        <v>334</v>
      </c>
      <c r="T459" s="58" t="s">
        <v>97</v>
      </c>
      <c r="U459" s="58" t="s">
        <v>358</v>
      </c>
      <c r="V459" s="58" t="s">
        <v>284</v>
      </c>
      <c r="X459" s="140"/>
    </row>
    <row r="460" spans="1:24" s="139" customFormat="1" ht="15.75" customHeight="1" x14ac:dyDescent="0.2">
      <c r="A460" s="58" t="s">
        <v>1756</v>
      </c>
      <c r="B460" s="58" t="s">
        <v>348</v>
      </c>
      <c r="C460" s="61" t="s">
        <v>263</v>
      </c>
      <c r="D460" s="59" t="s">
        <v>390</v>
      </c>
      <c r="E460" s="59" t="s">
        <v>391</v>
      </c>
      <c r="F460" s="60" t="s">
        <v>557</v>
      </c>
      <c r="G460" s="60" t="s">
        <v>114</v>
      </c>
      <c r="H460" s="61" t="s">
        <v>101</v>
      </c>
      <c r="I460" s="62">
        <v>2000000</v>
      </c>
      <c r="J460" s="62">
        <v>2421799.9875834314</v>
      </c>
      <c r="K460" s="62">
        <v>2772700.0010000002</v>
      </c>
      <c r="L460" s="62" t="s">
        <v>85</v>
      </c>
      <c r="M460" s="62">
        <v>2421799.9879999999</v>
      </c>
      <c r="N460" s="62">
        <v>436977359.39300001</v>
      </c>
      <c r="O460" s="62" t="s">
        <v>85</v>
      </c>
      <c r="P460" s="62">
        <v>494168248.91100001</v>
      </c>
      <c r="Q460" s="62">
        <v>2000000</v>
      </c>
      <c r="R460" s="62" t="s">
        <v>268</v>
      </c>
      <c r="S460" s="58" t="s">
        <v>334</v>
      </c>
      <c r="T460" s="58" t="s">
        <v>96</v>
      </c>
      <c r="U460" s="58" t="s">
        <v>111</v>
      </c>
      <c r="V460" s="58" t="s">
        <v>284</v>
      </c>
      <c r="X460" s="140"/>
    </row>
    <row r="461" spans="1:24" s="139" customFormat="1" ht="15.75" customHeight="1" x14ac:dyDescent="0.2">
      <c r="A461" s="58" t="s">
        <v>1756</v>
      </c>
      <c r="B461" s="58" t="s">
        <v>348</v>
      </c>
      <c r="C461" s="61" t="s">
        <v>263</v>
      </c>
      <c r="D461" s="59" t="s">
        <v>392</v>
      </c>
      <c r="E461" s="59" t="s">
        <v>393</v>
      </c>
      <c r="F461" s="60" t="s">
        <v>558</v>
      </c>
      <c r="G461" s="60" t="s">
        <v>737</v>
      </c>
      <c r="H461" s="61" t="s">
        <v>101</v>
      </c>
      <c r="I461" s="62">
        <v>420000000</v>
      </c>
      <c r="J461" s="62">
        <v>508577997.39252055</v>
      </c>
      <c r="K461" s="62">
        <v>172337296.127</v>
      </c>
      <c r="L461" s="62">
        <v>10264707.006999999</v>
      </c>
      <c r="M461" s="62">
        <v>141318195.178</v>
      </c>
      <c r="N461" s="62">
        <v>27160347874.053001</v>
      </c>
      <c r="O461" s="62">
        <v>1795898109</v>
      </c>
      <c r="P461" s="62">
        <v>28835975476.339001</v>
      </c>
      <c r="Q461" s="62">
        <v>116705092</v>
      </c>
      <c r="R461" s="62" t="s">
        <v>268</v>
      </c>
      <c r="S461" s="58" t="s">
        <v>334</v>
      </c>
      <c r="T461" s="58" t="s">
        <v>96</v>
      </c>
      <c r="U461" s="58" t="s">
        <v>111</v>
      </c>
      <c r="V461" s="58" t="s">
        <v>284</v>
      </c>
      <c r="X461" s="140"/>
    </row>
    <row r="462" spans="1:24" s="139" customFormat="1" ht="15.75" customHeight="1" x14ac:dyDescent="0.2">
      <c r="A462" s="58" t="s">
        <v>1756</v>
      </c>
      <c r="B462" s="58" t="s">
        <v>348</v>
      </c>
      <c r="C462" s="61" t="s">
        <v>263</v>
      </c>
      <c r="D462" s="59" t="s">
        <v>618</v>
      </c>
      <c r="E462" s="59" t="s">
        <v>619</v>
      </c>
      <c r="F462" s="60" t="s">
        <v>620</v>
      </c>
      <c r="G462" s="60" t="s">
        <v>138</v>
      </c>
      <c r="H462" s="61" t="s">
        <v>101</v>
      </c>
      <c r="I462" s="62">
        <v>340000000</v>
      </c>
      <c r="J462" s="62">
        <v>411705997.88918334</v>
      </c>
      <c r="K462" s="62">
        <v>221816000.10699999</v>
      </c>
      <c r="L462" s="62" t="s">
        <v>85</v>
      </c>
      <c r="M462" s="62">
        <v>193743999.007</v>
      </c>
      <c r="N462" s="62">
        <v>34958188751.469002</v>
      </c>
      <c r="O462" s="62" t="s">
        <v>85</v>
      </c>
      <c r="P462" s="62">
        <v>39533459912.907997</v>
      </c>
      <c r="Q462" s="62">
        <v>160000000</v>
      </c>
      <c r="R462" s="62" t="s">
        <v>1192</v>
      </c>
      <c r="S462" s="58" t="s">
        <v>102</v>
      </c>
      <c r="T462" s="58" t="s">
        <v>94</v>
      </c>
      <c r="U462" s="58" t="s">
        <v>385</v>
      </c>
      <c r="V462" s="58" t="s">
        <v>284</v>
      </c>
      <c r="X462" s="140"/>
    </row>
    <row r="463" spans="1:24" s="139" customFormat="1" ht="15.75" customHeight="1" x14ac:dyDescent="0.2">
      <c r="A463" s="58" t="s">
        <v>1756</v>
      </c>
      <c r="B463" s="58" t="s">
        <v>348</v>
      </c>
      <c r="C463" s="61" t="s">
        <v>263</v>
      </c>
      <c r="D463" s="59" t="s">
        <v>907</v>
      </c>
      <c r="E463" s="59" t="s">
        <v>908</v>
      </c>
      <c r="F463" s="60" t="s">
        <v>909</v>
      </c>
      <c r="G463" s="60" t="s">
        <v>642</v>
      </c>
      <c r="H463" s="61" t="s">
        <v>101</v>
      </c>
      <c r="I463" s="62">
        <v>38400000</v>
      </c>
      <c r="J463" s="62">
        <v>46498559.76160188</v>
      </c>
      <c r="K463" s="62">
        <v>14518119.227</v>
      </c>
      <c r="L463" s="62" t="s">
        <v>85</v>
      </c>
      <c r="M463" s="62">
        <v>12680773.595000001</v>
      </c>
      <c r="N463" s="62">
        <v>2288054748.1440001</v>
      </c>
      <c r="O463" s="62" t="s">
        <v>85</v>
      </c>
      <c r="P463" s="62">
        <v>2587511650.1989999</v>
      </c>
      <c r="Q463" s="62">
        <v>10472189</v>
      </c>
      <c r="R463" s="62" t="s">
        <v>268</v>
      </c>
      <c r="S463" s="58" t="s">
        <v>334</v>
      </c>
      <c r="T463" s="58" t="s">
        <v>96</v>
      </c>
      <c r="U463" s="58" t="s">
        <v>111</v>
      </c>
      <c r="V463" s="58" t="s">
        <v>284</v>
      </c>
      <c r="X463" s="140"/>
    </row>
    <row r="464" spans="1:24" s="139" customFormat="1" ht="15.75" customHeight="1" x14ac:dyDescent="0.2">
      <c r="A464" s="58" t="s">
        <v>1756</v>
      </c>
      <c r="B464" s="58" t="s">
        <v>266</v>
      </c>
      <c r="C464" s="61" t="s">
        <v>263</v>
      </c>
      <c r="D464" s="59" t="s">
        <v>664</v>
      </c>
      <c r="E464" s="59" t="s">
        <v>665</v>
      </c>
      <c r="F464" s="60" t="s">
        <v>602</v>
      </c>
      <c r="G464" s="60" t="s">
        <v>235</v>
      </c>
      <c r="H464" s="61" t="s">
        <v>89</v>
      </c>
      <c r="I464" s="62">
        <v>18068000</v>
      </c>
      <c r="J464" s="62">
        <v>18068000</v>
      </c>
      <c r="K464" s="62">
        <v>983270</v>
      </c>
      <c r="L464" s="62" t="s">
        <v>85</v>
      </c>
      <c r="M464" s="62">
        <v>983270</v>
      </c>
      <c r="N464" s="62">
        <v>154963294.97</v>
      </c>
      <c r="O464" s="62" t="s">
        <v>85</v>
      </c>
      <c r="P464" s="62">
        <v>200636227.84599999</v>
      </c>
      <c r="Q464" s="62">
        <v>983270</v>
      </c>
      <c r="R464" s="62" t="s">
        <v>268</v>
      </c>
      <c r="S464" s="58" t="s">
        <v>58</v>
      </c>
      <c r="T464" s="58" t="s">
        <v>246</v>
      </c>
      <c r="U464" s="58" t="s">
        <v>109</v>
      </c>
      <c r="V464" s="58" t="s">
        <v>284</v>
      </c>
      <c r="X464" s="140"/>
    </row>
    <row r="465" spans="1:24" s="139" customFormat="1" ht="15.75" customHeight="1" x14ac:dyDescent="0.2">
      <c r="A465" s="58" t="s">
        <v>1756</v>
      </c>
      <c r="B465" s="58" t="s">
        <v>266</v>
      </c>
      <c r="C465" s="61" t="s">
        <v>263</v>
      </c>
      <c r="D465" s="59" t="s">
        <v>252</v>
      </c>
      <c r="E465" s="59" t="s">
        <v>253</v>
      </c>
      <c r="F465" s="60" t="s">
        <v>602</v>
      </c>
      <c r="G465" s="60" t="s">
        <v>59</v>
      </c>
      <c r="H465" s="61" t="s">
        <v>89</v>
      </c>
      <c r="I465" s="62">
        <v>19360000</v>
      </c>
      <c r="J465" s="62">
        <v>19360000</v>
      </c>
      <c r="K465" s="62">
        <v>340850</v>
      </c>
      <c r="L465" s="62" t="s">
        <v>85</v>
      </c>
      <c r="M465" s="62">
        <v>340850</v>
      </c>
      <c r="N465" s="62">
        <v>53717940.230999999</v>
      </c>
      <c r="O465" s="62" t="s">
        <v>85</v>
      </c>
      <c r="P465" s="62">
        <v>69550437.074000001</v>
      </c>
      <c r="Q465" s="62">
        <v>340850</v>
      </c>
      <c r="R465" s="62" t="s">
        <v>268</v>
      </c>
      <c r="S465" s="58" t="s">
        <v>58</v>
      </c>
      <c r="T465" s="58" t="s">
        <v>246</v>
      </c>
      <c r="U465" s="58" t="s">
        <v>109</v>
      </c>
      <c r="V465" s="58" t="s">
        <v>284</v>
      </c>
      <c r="X465" s="140"/>
    </row>
    <row r="466" spans="1:24" s="139" customFormat="1" ht="15.75" customHeight="1" x14ac:dyDescent="0.2">
      <c r="A466" s="58" t="s">
        <v>1756</v>
      </c>
      <c r="B466" s="58" t="s">
        <v>266</v>
      </c>
      <c r="C466" s="61" t="s">
        <v>263</v>
      </c>
      <c r="D466" s="59" t="s">
        <v>254</v>
      </c>
      <c r="E466" s="59" t="s">
        <v>255</v>
      </c>
      <c r="F466" s="60" t="s">
        <v>602</v>
      </c>
      <c r="G466" s="60" t="s">
        <v>869</v>
      </c>
      <c r="H466" s="61" t="s">
        <v>89</v>
      </c>
      <c r="I466" s="62">
        <v>15193000</v>
      </c>
      <c r="J466" s="62">
        <v>15193000</v>
      </c>
      <c r="K466" s="62">
        <v>2498475</v>
      </c>
      <c r="L466" s="62" t="s">
        <v>85</v>
      </c>
      <c r="M466" s="62">
        <v>2498475</v>
      </c>
      <c r="N466" s="62">
        <v>393759515.088</v>
      </c>
      <c r="O466" s="62" t="s">
        <v>85</v>
      </c>
      <c r="P466" s="62">
        <v>509813783.97399998</v>
      </c>
      <c r="Q466" s="62">
        <v>2498475</v>
      </c>
      <c r="R466" s="62" t="s">
        <v>268</v>
      </c>
      <c r="S466" s="58" t="s">
        <v>58</v>
      </c>
      <c r="T466" s="58" t="s">
        <v>246</v>
      </c>
      <c r="U466" s="58" t="s">
        <v>109</v>
      </c>
      <c r="V466" s="58" t="s">
        <v>284</v>
      </c>
      <c r="X466" s="140"/>
    </row>
    <row r="467" spans="1:24" s="139" customFormat="1" ht="15.75" customHeight="1" x14ac:dyDescent="0.2">
      <c r="A467" s="58" t="s">
        <v>1756</v>
      </c>
      <c r="B467" s="58" t="s">
        <v>266</v>
      </c>
      <c r="C467" s="61" t="s">
        <v>263</v>
      </c>
      <c r="D467" s="59" t="s">
        <v>395</v>
      </c>
      <c r="E467" s="59" t="s">
        <v>396</v>
      </c>
      <c r="F467" s="60" t="s">
        <v>603</v>
      </c>
      <c r="G467" s="60" t="s">
        <v>60</v>
      </c>
      <c r="H467" s="61" t="s">
        <v>89</v>
      </c>
      <c r="I467" s="62">
        <v>73000000</v>
      </c>
      <c r="J467" s="62">
        <v>73000000</v>
      </c>
      <c r="K467" s="62">
        <v>14987721.949999999</v>
      </c>
      <c r="L467" s="62" t="s">
        <v>85</v>
      </c>
      <c r="M467" s="62">
        <v>14987721.949999999</v>
      </c>
      <c r="N467" s="62">
        <v>2362064110.0320001</v>
      </c>
      <c r="O467" s="62" t="s">
        <v>85</v>
      </c>
      <c r="P467" s="62">
        <v>3058244425.2930002</v>
      </c>
      <c r="Q467" s="62">
        <v>14987721.949999999</v>
      </c>
      <c r="R467" s="62" t="s">
        <v>268</v>
      </c>
      <c r="S467" s="58" t="s">
        <v>58</v>
      </c>
      <c r="T467" s="58" t="s">
        <v>94</v>
      </c>
      <c r="U467" s="58" t="s">
        <v>50</v>
      </c>
      <c r="V467" s="58" t="s">
        <v>284</v>
      </c>
      <c r="X467" s="140"/>
    </row>
    <row r="468" spans="1:24" s="139" customFormat="1" ht="15.75" customHeight="1" x14ac:dyDescent="0.2">
      <c r="A468" s="58" t="s">
        <v>1756</v>
      </c>
      <c r="B468" s="58" t="s">
        <v>266</v>
      </c>
      <c r="C468" s="61" t="s">
        <v>263</v>
      </c>
      <c r="D468" s="59" t="s">
        <v>397</v>
      </c>
      <c r="E468" s="59" t="s">
        <v>398</v>
      </c>
      <c r="F468" s="60" t="s">
        <v>604</v>
      </c>
      <c r="G468" s="60" t="s">
        <v>41</v>
      </c>
      <c r="H468" s="61" t="s">
        <v>89</v>
      </c>
      <c r="I468" s="62">
        <v>20462413</v>
      </c>
      <c r="J468" s="62">
        <v>20462413</v>
      </c>
      <c r="K468" s="62">
        <v>16678672</v>
      </c>
      <c r="L468" s="62" t="s">
        <v>85</v>
      </c>
      <c r="M468" s="62">
        <v>16678672</v>
      </c>
      <c r="N468" s="62">
        <v>2628557739.8369999</v>
      </c>
      <c r="O468" s="62" t="s">
        <v>85</v>
      </c>
      <c r="P468" s="62">
        <v>3403282756.0760002</v>
      </c>
      <c r="Q468" s="62">
        <v>16678672</v>
      </c>
      <c r="R468" s="62" t="s">
        <v>268</v>
      </c>
      <c r="S468" s="58" t="s">
        <v>58</v>
      </c>
      <c r="T468" s="58" t="s">
        <v>94</v>
      </c>
      <c r="U468" s="58" t="s">
        <v>50</v>
      </c>
      <c r="V468" s="58" t="s">
        <v>284</v>
      </c>
      <c r="X468" s="140"/>
    </row>
    <row r="469" spans="1:24" s="139" customFormat="1" ht="15.75" customHeight="1" x14ac:dyDescent="0.2">
      <c r="A469" s="58" t="s">
        <v>1756</v>
      </c>
      <c r="B469" s="58" t="s">
        <v>266</v>
      </c>
      <c r="C469" s="61" t="s">
        <v>263</v>
      </c>
      <c r="D469" s="59" t="s">
        <v>399</v>
      </c>
      <c r="E469" s="59" t="s">
        <v>400</v>
      </c>
      <c r="F469" s="60" t="s">
        <v>605</v>
      </c>
      <c r="G469" s="60" t="s">
        <v>454</v>
      </c>
      <c r="H469" s="61" t="s">
        <v>89</v>
      </c>
      <c r="I469" s="62">
        <v>126728000</v>
      </c>
      <c r="J469" s="62">
        <v>126728000</v>
      </c>
      <c r="K469" s="62">
        <v>24737302.420000002</v>
      </c>
      <c r="L469" s="62" t="s">
        <v>85</v>
      </c>
      <c r="M469" s="62">
        <v>24737302.420000002</v>
      </c>
      <c r="N469" s="62">
        <v>3898597426.6279998</v>
      </c>
      <c r="O469" s="62" t="s">
        <v>85</v>
      </c>
      <c r="P469" s="62">
        <v>5047646164.9829998</v>
      </c>
      <c r="Q469" s="62">
        <v>24737302.420000002</v>
      </c>
      <c r="R469" s="62" t="s">
        <v>268</v>
      </c>
      <c r="S469" s="58" t="s">
        <v>58</v>
      </c>
      <c r="T469" s="58" t="s">
        <v>94</v>
      </c>
      <c r="U469" s="58" t="s">
        <v>50</v>
      </c>
      <c r="V469" s="58" t="s">
        <v>284</v>
      </c>
      <c r="X469" s="140"/>
    </row>
    <row r="470" spans="1:24" s="139" customFormat="1" ht="15.75" customHeight="1" x14ac:dyDescent="0.2">
      <c r="A470" s="58" t="s">
        <v>1756</v>
      </c>
      <c r="B470" s="58" t="s">
        <v>266</v>
      </c>
      <c r="C470" s="61" t="s">
        <v>263</v>
      </c>
      <c r="D470" s="59" t="s">
        <v>239</v>
      </c>
      <c r="E470" s="59" t="s">
        <v>240</v>
      </c>
      <c r="F470" s="60" t="s">
        <v>606</v>
      </c>
      <c r="G470" s="60" t="s">
        <v>74</v>
      </c>
      <c r="H470" s="61" t="s">
        <v>89</v>
      </c>
      <c r="I470" s="62">
        <v>48200000</v>
      </c>
      <c r="J470" s="62">
        <v>48200000</v>
      </c>
      <c r="K470" s="62">
        <v>659974.53</v>
      </c>
      <c r="L470" s="62" t="s">
        <v>85</v>
      </c>
      <c r="M470" s="62">
        <v>659974.53</v>
      </c>
      <c r="N470" s="62">
        <v>104011947.649</v>
      </c>
      <c r="O470" s="62" t="s">
        <v>85</v>
      </c>
      <c r="P470" s="62">
        <v>134667792.34</v>
      </c>
      <c r="Q470" s="62">
        <v>659974.53</v>
      </c>
      <c r="R470" s="62" t="s">
        <v>268</v>
      </c>
      <c r="S470" s="58" t="s">
        <v>58</v>
      </c>
      <c r="T470" s="58" t="s">
        <v>94</v>
      </c>
      <c r="U470" s="58" t="s">
        <v>50</v>
      </c>
      <c r="V470" s="58" t="s">
        <v>284</v>
      </c>
      <c r="X470" s="140"/>
    </row>
    <row r="471" spans="1:24" s="139" customFormat="1" ht="15.75" customHeight="1" x14ac:dyDescent="0.2">
      <c r="A471" s="58" t="s">
        <v>1756</v>
      </c>
      <c r="B471" s="58" t="s">
        <v>266</v>
      </c>
      <c r="C471" s="61" t="s">
        <v>263</v>
      </c>
      <c r="D471" s="59" t="s">
        <v>996</v>
      </c>
      <c r="E471" s="59" t="s">
        <v>997</v>
      </c>
      <c r="F471" s="60" t="s">
        <v>998</v>
      </c>
      <c r="G471" s="60" t="s">
        <v>206</v>
      </c>
      <c r="H471" s="61" t="s">
        <v>89</v>
      </c>
      <c r="I471" s="62">
        <v>67000000</v>
      </c>
      <c r="J471" s="62">
        <v>67000000</v>
      </c>
      <c r="K471" s="62">
        <v>67000000</v>
      </c>
      <c r="L471" s="62" t="s">
        <v>85</v>
      </c>
      <c r="M471" s="62">
        <v>67000000</v>
      </c>
      <c r="N471" s="62">
        <v>10559196114</v>
      </c>
      <c r="O471" s="62" t="s">
        <v>85</v>
      </c>
      <c r="P471" s="62">
        <v>13671348933.360001</v>
      </c>
      <c r="Q471" s="62">
        <v>67000000</v>
      </c>
      <c r="R471" s="62" t="s">
        <v>268</v>
      </c>
      <c r="S471" s="58" t="s">
        <v>334</v>
      </c>
      <c r="T471" s="58" t="s">
        <v>280</v>
      </c>
      <c r="U471" s="58" t="s">
        <v>98</v>
      </c>
      <c r="V471" s="58" t="s">
        <v>284</v>
      </c>
      <c r="X471" s="140"/>
    </row>
    <row r="472" spans="1:24" s="139" customFormat="1" ht="15.75" customHeight="1" x14ac:dyDescent="0.2">
      <c r="A472" s="58" t="s">
        <v>1756</v>
      </c>
      <c r="B472" s="58" t="s">
        <v>266</v>
      </c>
      <c r="C472" s="61" t="s">
        <v>263</v>
      </c>
      <c r="D472" s="59" t="s">
        <v>705</v>
      </c>
      <c r="E472" s="59" t="s">
        <v>706</v>
      </c>
      <c r="F472" s="60" t="s">
        <v>511</v>
      </c>
      <c r="G472" s="60" t="s">
        <v>849</v>
      </c>
      <c r="H472" s="61" t="s">
        <v>89</v>
      </c>
      <c r="I472" s="62">
        <v>90000000</v>
      </c>
      <c r="J472" s="62">
        <v>90000000</v>
      </c>
      <c r="K472" s="62">
        <v>8056278</v>
      </c>
      <c r="L472" s="62" t="s">
        <v>85</v>
      </c>
      <c r="M472" s="62">
        <v>8056278</v>
      </c>
      <c r="N472" s="62">
        <v>1269668945.536</v>
      </c>
      <c r="O472" s="62" t="s">
        <v>85</v>
      </c>
      <c r="P472" s="62">
        <v>1643883397.6440001</v>
      </c>
      <c r="Q472" s="62">
        <v>8056278</v>
      </c>
      <c r="R472" s="62" t="s">
        <v>1192</v>
      </c>
      <c r="S472" s="58" t="s">
        <v>58</v>
      </c>
      <c r="T472" s="58" t="s">
        <v>280</v>
      </c>
      <c r="U472" s="58" t="s">
        <v>98</v>
      </c>
      <c r="V472" s="58" t="s">
        <v>284</v>
      </c>
      <c r="X472" s="140"/>
    </row>
    <row r="473" spans="1:24" s="139" customFormat="1" ht="15.75" customHeight="1" x14ac:dyDescent="0.2">
      <c r="A473" s="58" t="s">
        <v>1756</v>
      </c>
      <c r="B473" s="58" t="s">
        <v>266</v>
      </c>
      <c r="C473" s="61" t="s">
        <v>263</v>
      </c>
      <c r="D473" s="59" t="s">
        <v>256</v>
      </c>
      <c r="E473" s="59" t="s">
        <v>257</v>
      </c>
      <c r="F473" s="60" t="s">
        <v>607</v>
      </c>
      <c r="G473" s="60" t="s">
        <v>1489</v>
      </c>
      <c r="H473" s="61" t="s">
        <v>89</v>
      </c>
      <c r="I473" s="62">
        <v>87134400</v>
      </c>
      <c r="J473" s="62">
        <v>87134400</v>
      </c>
      <c r="K473" s="62">
        <v>28010006.91</v>
      </c>
      <c r="L473" s="62" t="s">
        <v>85</v>
      </c>
      <c r="M473" s="62">
        <v>28010006.91</v>
      </c>
      <c r="N473" s="62">
        <v>4414375464.4359999</v>
      </c>
      <c r="O473" s="62" t="s">
        <v>85</v>
      </c>
      <c r="P473" s="62">
        <v>5715441464.066</v>
      </c>
      <c r="Q473" s="62">
        <v>28010006.91</v>
      </c>
      <c r="R473" s="62" t="s">
        <v>1192</v>
      </c>
      <c r="S473" s="58" t="s">
        <v>58</v>
      </c>
      <c r="T473" s="58" t="s">
        <v>94</v>
      </c>
      <c r="U473" s="58" t="s">
        <v>358</v>
      </c>
      <c r="V473" s="58" t="s">
        <v>284</v>
      </c>
      <c r="X473" s="140"/>
    </row>
    <row r="474" spans="1:24" s="139" customFormat="1" ht="15.75" customHeight="1" x14ac:dyDescent="0.2">
      <c r="A474" s="58" t="s">
        <v>1756</v>
      </c>
      <c r="B474" s="58" t="s">
        <v>266</v>
      </c>
      <c r="C474" s="61" t="s">
        <v>263</v>
      </c>
      <c r="D474" s="59" t="s">
        <v>870</v>
      </c>
      <c r="E474" s="59" t="s">
        <v>871</v>
      </c>
      <c r="F474" s="60" t="s">
        <v>872</v>
      </c>
      <c r="G474" s="60" t="s">
        <v>922</v>
      </c>
      <c r="H474" s="61" t="s">
        <v>89</v>
      </c>
      <c r="I474" s="62">
        <v>25000000</v>
      </c>
      <c r="J474" s="62">
        <v>25000000</v>
      </c>
      <c r="K474" s="62">
        <v>4469220.2300000004</v>
      </c>
      <c r="L474" s="62">
        <v>4313918.68</v>
      </c>
      <c r="M474" s="62">
        <v>155301.54999999999</v>
      </c>
      <c r="N474" s="62">
        <v>704348849.03299999</v>
      </c>
      <c r="O474" s="62">
        <v>823165918</v>
      </c>
      <c r="P474" s="62">
        <v>31689278.805</v>
      </c>
      <c r="Q474" s="62">
        <v>155301.54999999999</v>
      </c>
      <c r="R474" s="62" t="s">
        <v>268</v>
      </c>
      <c r="S474" s="58" t="s">
        <v>58</v>
      </c>
      <c r="T474" s="58" t="s">
        <v>152</v>
      </c>
      <c r="U474" s="58" t="s">
        <v>87</v>
      </c>
      <c r="V474" s="58" t="s">
        <v>284</v>
      </c>
      <c r="X474" s="140"/>
    </row>
    <row r="475" spans="1:24" s="139" customFormat="1" ht="15.75" customHeight="1" x14ac:dyDescent="0.2">
      <c r="A475" s="58" t="s">
        <v>1756</v>
      </c>
      <c r="B475" s="58" t="s">
        <v>266</v>
      </c>
      <c r="C475" s="61" t="s">
        <v>263</v>
      </c>
      <c r="D475" s="59" t="s">
        <v>1084</v>
      </c>
      <c r="E475" s="59" t="s">
        <v>1085</v>
      </c>
      <c r="F475" s="60" t="s">
        <v>1086</v>
      </c>
      <c r="G475" s="60" t="s">
        <v>454</v>
      </c>
      <c r="H475" s="61" t="s">
        <v>89</v>
      </c>
      <c r="I475" s="62">
        <v>3000000</v>
      </c>
      <c r="J475" s="62">
        <v>3000000</v>
      </c>
      <c r="K475" s="62">
        <v>2119783</v>
      </c>
      <c r="L475" s="62" t="s">
        <v>85</v>
      </c>
      <c r="M475" s="62">
        <v>2119783</v>
      </c>
      <c r="N475" s="62">
        <v>334077677.85299999</v>
      </c>
      <c r="O475" s="62" t="s">
        <v>85</v>
      </c>
      <c r="P475" s="62">
        <v>432541687.403</v>
      </c>
      <c r="Q475" s="62">
        <v>2119783</v>
      </c>
      <c r="R475" s="62" t="s">
        <v>268</v>
      </c>
      <c r="S475" s="58" t="s">
        <v>58</v>
      </c>
      <c r="T475" s="58" t="s">
        <v>97</v>
      </c>
      <c r="U475" s="58" t="s">
        <v>93</v>
      </c>
      <c r="V475" s="58" t="s">
        <v>284</v>
      </c>
      <c r="X475" s="140"/>
    </row>
    <row r="476" spans="1:24" s="139" customFormat="1" ht="15.75" customHeight="1" x14ac:dyDescent="0.2">
      <c r="A476" s="58" t="s">
        <v>1756</v>
      </c>
      <c r="B476" s="58" t="s">
        <v>266</v>
      </c>
      <c r="C476" s="61" t="s">
        <v>263</v>
      </c>
      <c r="D476" s="59" t="s">
        <v>999</v>
      </c>
      <c r="E476" s="59" t="s">
        <v>1000</v>
      </c>
      <c r="F476" s="60" t="s">
        <v>1001</v>
      </c>
      <c r="G476" s="60" t="s">
        <v>995</v>
      </c>
      <c r="H476" s="61" t="s">
        <v>89</v>
      </c>
      <c r="I476" s="62">
        <v>500000</v>
      </c>
      <c r="J476" s="62">
        <v>500000</v>
      </c>
      <c r="K476" s="62">
        <v>459819</v>
      </c>
      <c r="L476" s="62">
        <v>418378.74</v>
      </c>
      <c r="M476" s="62">
        <v>41440.26</v>
      </c>
      <c r="N476" s="62">
        <v>72467447.730000004</v>
      </c>
      <c r="O476" s="62">
        <v>75208096</v>
      </c>
      <c r="P476" s="62">
        <v>8455884.3929999992</v>
      </c>
      <c r="Q476" s="62">
        <v>41440.26</v>
      </c>
      <c r="R476" s="62" t="s">
        <v>268</v>
      </c>
      <c r="S476" s="58" t="s">
        <v>334</v>
      </c>
      <c r="T476" s="58" t="s">
        <v>143</v>
      </c>
      <c r="U476" s="58" t="s">
        <v>120</v>
      </c>
      <c r="V476" s="58" t="s">
        <v>284</v>
      </c>
      <c r="X476" s="140"/>
    </row>
    <row r="477" spans="1:24" s="139" customFormat="1" ht="15.75" customHeight="1" x14ac:dyDescent="0.2">
      <c r="A477" s="58" t="s">
        <v>1756</v>
      </c>
      <c r="B477" s="58" t="s">
        <v>266</v>
      </c>
      <c r="C477" s="61" t="s">
        <v>263</v>
      </c>
      <c r="D477" s="59" t="s">
        <v>259</v>
      </c>
      <c r="E477" s="59" t="s">
        <v>260</v>
      </c>
      <c r="F477" s="60" t="s">
        <v>608</v>
      </c>
      <c r="G477" s="60" t="s">
        <v>138</v>
      </c>
      <c r="H477" s="61" t="s">
        <v>89</v>
      </c>
      <c r="I477" s="62">
        <v>13133350</v>
      </c>
      <c r="J477" s="62">
        <v>13133350</v>
      </c>
      <c r="K477" s="62">
        <v>3327253.3</v>
      </c>
      <c r="L477" s="62" t="s">
        <v>85</v>
      </c>
      <c r="M477" s="62">
        <v>3327253.3</v>
      </c>
      <c r="N477" s="62">
        <v>524374927.09899998</v>
      </c>
      <c r="O477" s="62" t="s">
        <v>85</v>
      </c>
      <c r="P477" s="62">
        <v>678925982.89499998</v>
      </c>
      <c r="Q477" s="62">
        <v>3327253.3</v>
      </c>
      <c r="R477" s="62" t="s">
        <v>268</v>
      </c>
      <c r="S477" s="58" t="s">
        <v>58</v>
      </c>
      <c r="T477" s="58" t="s">
        <v>96</v>
      </c>
      <c r="U477" s="58" t="s">
        <v>258</v>
      </c>
      <c r="V477" s="58" t="s">
        <v>284</v>
      </c>
      <c r="X477" s="140"/>
    </row>
    <row r="478" spans="1:24" s="139" customFormat="1" ht="15.75" customHeight="1" x14ac:dyDescent="0.2">
      <c r="A478" s="58" t="s">
        <v>1756</v>
      </c>
      <c r="B478" s="58" t="s">
        <v>266</v>
      </c>
      <c r="C478" s="61" t="s">
        <v>263</v>
      </c>
      <c r="D478" s="59" t="s">
        <v>873</v>
      </c>
      <c r="E478" s="59" t="s">
        <v>874</v>
      </c>
      <c r="F478" s="60" t="s">
        <v>110</v>
      </c>
      <c r="G478" s="60" t="s">
        <v>922</v>
      </c>
      <c r="H478" s="61" t="s">
        <v>89</v>
      </c>
      <c r="I478" s="62">
        <v>23100000</v>
      </c>
      <c r="J478" s="62">
        <v>23100000</v>
      </c>
      <c r="K478" s="62">
        <v>10380349</v>
      </c>
      <c r="L478" s="62">
        <v>1433768</v>
      </c>
      <c r="M478" s="62">
        <v>8946581</v>
      </c>
      <c r="N478" s="62">
        <v>1635942400.3399999</v>
      </c>
      <c r="O478" s="62">
        <v>252937950</v>
      </c>
      <c r="P478" s="62">
        <v>1825549710.6199999</v>
      </c>
      <c r="Q478" s="62">
        <v>8946581</v>
      </c>
      <c r="R478" s="62" t="s">
        <v>1192</v>
      </c>
      <c r="S478" s="58" t="s">
        <v>58</v>
      </c>
      <c r="T478" s="58" t="s">
        <v>96</v>
      </c>
      <c r="U478" s="58" t="s">
        <v>258</v>
      </c>
      <c r="V478" s="58" t="s">
        <v>284</v>
      </c>
      <c r="X478" s="140"/>
    </row>
    <row r="479" spans="1:24" s="139" customFormat="1" ht="15.75" customHeight="1" x14ac:dyDescent="0.2">
      <c r="A479" s="58" t="s">
        <v>1756</v>
      </c>
      <c r="B479" s="58" t="s">
        <v>266</v>
      </c>
      <c r="C479" s="61" t="s">
        <v>263</v>
      </c>
      <c r="D479" s="59" t="s">
        <v>875</v>
      </c>
      <c r="E479" s="59" t="s">
        <v>876</v>
      </c>
      <c r="F479" s="60" t="s">
        <v>877</v>
      </c>
      <c r="G479" s="60" t="s">
        <v>1757</v>
      </c>
      <c r="H479" s="61" t="s">
        <v>89</v>
      </c>
      <c r="I479" s="62">
        <v>45000000</v>
      </c>
      <c r="J479" s="62">
        <v>45000000</v>
      </c>
      <c r="K479" s="62">
        <v>5388604.3099999996</v>
      </c>
      <c r="L479" s="62">
        <v>348204.69</v>
      </c>
      <c r="M479" s="62">
        <v>5040399.62</v>
      </c>
      <c r="N479" s="62">
        <v>849243726.71700001</v>
      </c>
      <c r="O479" s="62">
        <v>61519487</v>
      </c>
      <c r="P479" s="62">
        <v>1028493462.2180001</v>
      </c>
      <c r="Q479" s="62">
        <v>5040399.62</v>
      </c>
      <c r="R479" s="62" t="s">
        <v>268</v>
      </c>
      <c r="S479" s="58" t="s">
        <v>58</v>
      </c>
      <c r="T479" s="58" t="s">
        <v>152</v>
      </c>
      <c r="U479" s="58" t="s">
        <v>87</v>
      </c>
      <c r="V479" s="58" t="s">
        <v>284</v>
      </c>
      <c r="X479" s="140"/>
    </row>
    <row r="480" spans="1:24" s="139" customFormat="1" ht="15.75" customHeight="1" x14ac:dyDescent="0.2">
      <c r="A480" s="58" t="s">
        <v>1756</v>
      </c>
      <c r="B480" s="58" t="s">
        <v>266</v>
      </c>
      <c r="C480" s="61" t="s">
        <v>263</v>
      </c>
      <c r="D480" s="59" t="s">
        <v>1002</v>
      </c>
      <c r="E480" s="59" t="s">
        <v>1003</v>
      </c>
      <c r="F480" s="60" t="s">
        <v>1001</v>
      </c>
      <c r="G480" s="60" t="s">
        <v>748</v>
      </c>
      <c r="H480" s="61" t="s">
        <v>89</v>
      </c>
      <c r="I480" s="62">
        <v>750000</v>
      </c>
      <c r="J480" s="62">
        <v>750000</v>
      </c>
      <c r="K480" s="62">
        <v>750000</v>
      </c>
      <c r="L480" s="62" t="s">
        <v>85</v>
      </c>
      <c r="M480" s="62">
        <v>750000</v>
      </c>
      <c r="N480" s="62">
        <v>118199956.5</v>
      </c>
      <c r="O480" s="62" t="s">
        <v>85</v>
      </c>
      <c r="P480" s="62">
        <v>153037488.06</v>
      </c>
      <c r="Q480" s="62">
        <v>750000</v>
      </c>
      <c r="R480" s="62" t="s">
        <v>268</v>
      </c>
      <c r="S480" s="58" t="s">
        <v>334</v>
      </c>
      <c r="T480" s="58" t="s">
        <v>143</v>
      </c>
      <c r="U480" s="58" t="s">
        <v>635</v>
      </c>
      <c r="V480" s="58" t="s">
        <v>284</v>
      </c>
      <c r="X480" s="140"/>
    </row>
    <row r="481" spans="1:24" s="139" customFormat="1" ht="15.75" customHeight="1" x14ac:dyDescent="0.2">
      <c r="A481" s="58" t="s">
        <v>1756</v>
      </c>
      <c r="B481" s="58" t="s">
        <v>266</v>
      </c>
      <c r="C481" s="61" t="s">
        <v>263</v>
      </c>
      <c r="D481" s="59" t="s">
        <v>621</v>
      </c>
      <c r="E481" s="59" t="s">
        <v>622</v>
      </c>
      <c r="F481" s="60" t="s">
        <v>609</v>
      </c>
      <c r="G481" s="60" t="s">
        <v>148</v>
      </c>
      <c r="H481" s="61" t="s">
        <v>89</v>
      </c>
      <c r="I481" s="62">
        <v>56493820</v>
      </c>
      <c r="J481" s="62">
        <v>56493820</v>
      </c>
      <c r="K481" s="62">
        <v>55675209</v>
      </c>
      <c r="L481" s="62" t="s">
        <v>85</v>
      </c>
      <c r="M481" s="62">
        <v>55675209</v>
      </c>
      <c r="N481" s="62">
        <v>8774409709.2380009</v>
      </c>
      <c r="O481" s="62" t="s">
        <v>85</v>
      </c>
      <c r="P481" s="62">
        <v>11360525510.101</v>
      </c>
      <c r="Q481" s="62">
        <v>55675209</v>
      </c>
      <c r="R481" s="62" t="s">
        <v>268</v>
      </c>
      <c r="S481" s="58" t="s">
        <v>58</v>
      </c>
      <c r="T481" s="58" t="s">
        <v>90</v>
      </c>
      <c r="U481" s="58" t="s">
        <v>129</v>
      </c>
      <c r="V481" s="58" t="s">
        <v>284</v>
      </c>
      <c r="X481" s="140"/>
    </row>
    <row r="482" spans="1:24" s="139" customFormat="1" ht="15.75" customHeight="1" x14ac:dyDescent="0.2">
      <c r="A482" s="58" t="s">
        <v>1756</v>
      </c>
      <c r="B482" s="58" t="s">
        <v>266</v>
      </c>
      <c r="C482" s="61" t="s">
        <v>263</v>
      </c>
      <c r="D482" s="59" t="s">
        <v>401</v>
      </c>
      <c r="E482" s="59" t="s">
        <v>402</v>
      </c>
      <c r="F482" s="60" t="s">
        <v>609</v>
      </c>
      <c r="G482" s="60" t="s">
        <v>74</v>
      </c>
      <c r="H482" s="61" t="s">
        <v>89</v>
      </c>
      <c r="I482" s="62">
        <v>98913839</v>
      </c>
      <c r="J482" s="62">
        <v>98913839</v>
      </c>
      <c r="K482" s="62">
        <v>96893762.879999995</v>
      </c>
      <c r="L482" s="62" t="s">
        <v>85</v>
      </c>
      <c r="M482" s="62">
        <v>96893762.879999995</v>
      </c>
      <c r="N482" s="62">
        <v>15270451410.049999</v>
      </c>
      <c r="O482" s="62" t="s">
        <v>85</v>
      </c>
      <c r="P482" s="62">
        <v>19771170773.115002</v>
      </c>
      <c r="Q482" s="62">
        <v>96893762.879999995</v>
      </c>
      <c r="R482" s="62" t="s">
        <v>268</v>
      </c>
      <c r="S482" s="58" t="s">
        <v>58</v>
      </c>
      <c r="T482" s="58" t="s">
        <v>97</v>
      </c>
      <c r="U482" s="58" t="s">
        <v>129</v>
      </c>
      <c r="V482" s="58" t="s">
        <v>284</v>
      </c>
      <c r="X482" s="140"/>
    </row>
    <row r="483" spans="1:24" s="139" customFormat="1" ht="15.75" customHeight="1" x14ac:dyDescent="0.2">
      <c r="A483" s="58" t="s">
        <v>1756</v>
      </c>
      <c r="B483" s="58" t="s">
        <v>266</v>
      </c>
      <c r="C483" s="61" t="s">
        <v>263</v>
      </c>
      <c r="D483" s="59" t="s">
        <v>403</v>
      </c>
      <c r="E483" s="59" t="s">
        <v>404</v>
      </c>
      <c r="F483" s="60" t="s">
        <v>609</v>
      </c>
      <c r="G483" s="60" t="s">
        <v>466</v>
      </c>
      <c r="H483" s="61" t="s">
        <v>89</v>
      </c>
      <c r="I483" s="62">
        <v>179454711</v>
      </c>
      <c r="J483" s="62">
        <v>179454711</v>
      </c>
      <c r="K483" s="62">
        <v>161589313</v>
      </c>
      <c r="L483" s="62" t="s">
        <v>85</v>
      </c>
      <c r="M483" s="62">
        <v>161589313</v>
      </c>
      <c r="N483" s="62">
        <v>25466466356.619999</v>
      </c>
      <c r="O483" s="62" t="s">
        <v>85</v>
      </c>
      <c r="P483" s="62">
        <v>32972296745.147999</v>
      </c>
      <c r="Q483" s="62">
        <v>161589313</v>
      </c>
      <c r="R483" s="62" t="s">
        <v>268</v>
      </c>
      <c r="S483" s="58" t="s">
        <v>58</v>
      </c>
      <c r="T483" s="58" t="s">
        <v>96</v>
      </c>
      <c r="U483" s="58" t="s">
        <v>129</v>
      </c>
      <c r="V483" s="58" t="s">
        <v>284</v>
      </c>
      <c r="X483" s="140"/>
    </row>
    <row r="484" spans="1:24" s="139" customFormat="1" ht="15.75" customHeight="1" x14ac:dyDescent="0.2">
      <c r="A484" s="58" t="s">
        <v>1756</v>
      </c>
      <c r="B484" s="58" t="s">
        <v>266</v>
      </c>
      <c r="C484" s="61" t="s">
        <v>263</v>
      </c>
      <c r="D484" s="59" t="s">
        <v>633</v>
      </c>
      <c r="E484" s="59" t="s">
        <v>634</v>
      </c>
      <c r="F484" s="60" t="s">
        <v>609</v>
      </c>
      <c r="G484" s="60" t="s">
        <v>148</v>
      </c>
      <c r="H484" s="61" t="s">
        <v>89</v>
      </c>
      <c r="I484" s="62">
        <v>144000762</v>
      </c>
      <c r="J484" s="62">
        <v>144000762</v>
      </c>
      <c r="K484" s="62">
        <v>143829117</v>
      </c>
      <c r="L484" s="62" t="s">
        <v>85</v>
      </c>
      <c r="M484" s="62">
        <v>143829117</v>
      </c>
      <c r="N484" s="62">
        <v>22667460497.111</v>
      </c>
      <c r="O484" s="62" t="s">
        <v>85</v>
      </c>
      <c r="P484" s="62">
        <v>29348329034.09</v>
      </c>
      <c r="Q484" s="62">
        <v>143829117</v>
      </c>
      <c r="R484" s="62" t="s">
        <v>268</v>
      </c>
      <c r="S484" s="58" t="s">
        <v>58</v>
      </c>
      <c r="T484" s="58" t="s">
        <v>97</v>
      </c>
      <c r="U484" s="58" t="s">
        <v>129</v>
      </c>
      <c r="V484" s="58" t="s">
        <v>284</v>
      </c>
      <c r="X484" s="140"/>
    </row>
    <row r="485" spans="1:24" s="139" customFormat="1" ht="15.75" customHeight="1" x14ac:dyDescent="0.2">
      <c r="A485" s="58" t="s">
        <v>1756</v>
      </c>
      <c r="B485" s="58" t="s">
        <v>266</v>
      </c>
      <c r="C485" s="61" t="s">
        <v>263</v>
      </c>
      <c r="D485" s="59" t="s">
        <v>405</v>
      </c>
      <c r="E485" s="59" t="s">
        <v>406</v>
      </c>
      <c r="F485" s="60" t="s">
        <v>609</v>
      </c>
      <c r="G485" s="60" t="s">
        <v>745</v>
      </c>
      <c r="H485" s="61" t="s">
        <v>89</v>
      </c>
      <c r="I485" s="62">
        <v>44825000</v>
      </c>
      <c r="J485" s="62">
        <v>44825000</v>
      </c>
      <c r="K485" s="62">
        <v>43100800</v>
      </c>
      <c r="L485" s="62" t="s">
        <v>85</v>
      </c>
      <c r="M485" s="62">
        <v>43100800</v>
      </c>
      <c r="N485" s="62">
        <v>6792683580.1540003</v>
      </c>
      <c r="O485" s="62" t="s">
        <v>85</v>
      </c>
      <c r="P485" s="62">
        <v>8794717553.8349991</v>
      </c>
      <c r="Q485" s="62">
        <v>43100800</v>
      </c>
      <c r="R485" s="62" t="s">
        <v>268</v>
      </c>
      <c r="S485" s="58" t="s">
        <v>58</v>
      </c>
      <c r="T485" s="58" t="s">
        <v>246</v>
      </c>
      <c r="U485" s="58" t="s">
        <v>129</v>
      </c>
      <c r="V485" s="58" t="s">
        <v>284</v>
      </c>
      <c r="X485" s="140"/>
    </row>
    <row r="486" spans="1:24" s="139" customFormat="1" ht="15.75" customHeight="1" x14ac:dyDescent="0.2">
      <c r="A486" s="58" t="s">
        <v>1756</v>
      </c>
      <c r="B486" s="58" t="s">
        <v>266</v>
      </c>
      <c r="C486" s="61" t="s">
        <v>263</v>
      </c>
      <c r="D486" s="59" t="s">
        <v>407</v>
      </c>
      <c r="E486" s="59" t="s">
        <v>408</v>
      </c>
      <c r="F486" s="60" t="s">
        <v>609</v>
      </c>
      <c r="G486" s="60" t="s">
        <v>1493</v>
      </c>
      <c r="H486" s="61" t="s">
        <v>89</v>
      </c>
      <c r="I486" s="62">
        <v>111264712</v>
      </c>
      <c r="J486" s="62">
        <v>111264712</v>
      </c>
      <c r="K486" s="62">
        <v>266857.87</v>
      </c>
      <c r="L486" s="62" t="s">
        <v>85</v>
      </c>
      <c r="M486" s="62">
        <v>266857.87</v>
      </c>
      <c r="N486" s="62">
        <v>42056784.833999999</v>
      </c>
      <c r="O486" s="62" t="s">
        <v>85</v>
      </c>
      <c r="P486" s="62">
        <v>54452344.125</v>
      </c>
      <c r="Q486" s="62">
        <v>266857.87</v>
      </c>
      <c r="R486" s="62" t="s">
        <v>268</v>
      </c>
      <c r="S486" s="58" t="s">
        <v>58</v>
      </c>
      <c r="T486" s="58" t="s">
        <v>94</v>
      </c>
      <c r="U486" s="58" t="s">
        <v>129</v>
      </c>
      <c r="V486" s="58" t="s">
        <v>284</v>
      </c>
      <c r="X486" s="140"/>
    </row>
    <row r="487" spans="1:24" s="139" customFormat="1" ht="15.75" customHeight="1" x14ac:dyDescent="0.2">
      <c r="A487" s="58" t="s">
        <v>1756</v>
      </c>
      <c r="B487" s="58" t="s">
        <v>266</v>
      </c>
      <c r="C487" s="61" t="s">
        <v>263</v>
      </c>
      <c r="D487" s="59" t="s">
        <v>409</v>
      </c>
      <c r="E487" s="59" t="s">
        <v>410</v>
      </c>
      <c r="F487" s="60" t="s">
        <v>609</v>
      </c>
      <c r="G487" s="60" t="s">
        <v>1493</v>
      </c>
      <c r="H487" s="61" t="s">
        <v>89</v>
      </c>
      <c r="I487" s="62">
        <v>67000000</v>
      </c>
      <c r="J487" s="62">
        <v>67000000</v>
      </c>
      <c r="K487" s="62">
        <v>659096.25</v>
      </c>
      <c r="L487" s="62" t="s">
        <v>85</v>
      </c>
      <c r="M487" s="62">
        <v>659096.25</v>
      </c>
      <c r="N487" s="62">
        <v>103873530.772</v>
      </c>
      <c r="O487" s="62" t="s">
        <v>85</v>
      </c>
      <c r="P487" s="62">
        <v>134488579.31999999</v>
      </c>
      <c r="Q487" s="62">
        <v>659096.25</v>
      </c>
      <c r="R487" s="62" t="s">
        <v>268</v>
      </c>
      <c r="S487" s="58" t="s">
        <v>58</v>
      </c>
      <c r="T487" s="58" t="s">
        <v>94</v>
      </c>
      <c r="U487" s="58" t="s">
        <v>129</v>
      </c>
      <c r="V487" s="58" t="s">
        <v>284</v>
      </c>
      <c r="X487" s="140"/>
    </row>
    <row r="488" spans="1:24" s="139" customFormat="1" ht="15.75" customHeight="1" x14ac:dyDescent="0.2">
      <c r="A488" s="58" t="s">
        <v>1756</v>
      </c>
      <c r="B488" s="58" t="s">
        <v>266</v>
      </c>
      <c r="C488" s="61" t="s">
        <v>263</v>
      </c>
      <c r="D488" s="59" t="s">
        <v>910</v>
      </c>
      <c r="E488" s="59" t="s">
        <v>911</v>
      </c>
      <c r="F488" s="60" t="s">
        <v>912</v>
      </c>
      <c r="G488" s="60" t="s">
        <v>913</v>
      </c>
      <c r="H488" s="61" t="s">
        <v>89</v>
      </c>
      <c r="I488" s="62">
        <v>407471000</v>
      </c>
      <c r="J488" s="62">
        <v>407471000</v>
      </c>
      <c r="K488" s="62">
        <v>407471000</v>
      </c>
      <c r="L488" s="62" t="s">
        <v>85</v>
      </c>
      <c r="M488" s="62">
        <v>407471000</v>
      </c>
      <c r="N488" s="62">
        <v>64217405966.681999</v>
      </c>
      <c r="O488" s="62" t="s">
        <v>85</v>
      </c>
      <c r="P488" s="62">
        <v>83144451063.061996</v>
      </c>
      <c r="Q488" s="62">
        <v>407471000</v>
      </c>
      <c r="R488" s="62" t="s">
        <v>268</v>
      </c>
      <c r="S488" s="58" t="s">
        <v>58</v>
      </c>
      <c r="T488" s="58" t="s">
        <v>129</v>
      </c>
      <c r="U488" s="58" t="s">
        <v>129</v>
      </c>
      <c r="V488" s="58" t="s">
        <v>284</v>
      </c>
      <c r="X488" s="140"/>
    </row>
    <row r="489" spans="1:24" s="139" customFormat="1" ht="15.75" customHeight="1" x14ac:dyDescent="0.2">
      <c r="A489" s="58" t="s">
        <v>1756</v>
      </c>
      <c r="B489" s="58" t="s">
        <v>266</v>
      </c>
      <c r="C489" s="61" t="s">
        <v>263</v>
      </c>
      <c r="D489" s="59" t="s">
        <v>1004</v>
      </c>
      <c r="E489" s="59" t="s">
        <v>1005</v>
      </c>
      <c r="F489" s="60" t="s">
        <v>1006</v>
      </c>
      <c r="G489" s="60" t="s">
        <v>206</v>
      </c>
      <c r="H489" s="61" t="s">
        <v>89</v>
      </c>
      <c r="I489" s="62">
        <v>180575000</v>
      </c>
      <c r="J489" s="62">
        <v>180575000</v>
      </c>
      <c r="K489" s="62">
        <v>180575000</v>
      </c>
      <c r="L489" s="62" t="s">
        <v>85</v>
      </c>
      <c r="M489" s="62">
        <v>180575000</v>
      </c>
      <c r="N489" s="62">
        <v>28458609526.650002</v>
      </c>
      <c r="O489" s="62" t="s">
        <v>85</v>
      </c>
      <c r="P489" s="62">
        <v>36846325875.246002</v>
      </c>
      <c r="Q489" s="62">
        <v>180575000</v>
      </c>
      <c r="R489" s="62" t="s">
        <v>1192</v>
      </c>
      <c r="S489" s="58" t="s">
        <v>58</v>
      </c>
      <c r="T489" s="58" t="s">
        <v>129</v>
      </c>
      <c r="U489" s="58" t="s">
        <v>129</v>
      </c>
      <c r="V489" s="58" t="s">
        <v>284</v>
      </c>
      <c r="X489" s="140"/>
    </row>
    <row r="490" spans="1:24" s="139" customFormat="1" ht="15.75" customHeight="1" x14ac:dyDescent="0.2">
      <c r="A490" s="58" t="s">
        <v>1756</v>
      </c>
      <c r="B490" s="58" t="s">
        <v>266</v>
      </c>
      <c r="C490" s="61" t="s">
        <v>263</v>
      </c>
      <c r="D490" s="59" t="s">
        <v>1087</v>
      </c>
      <c r="E490" s="59" t="s">
        <v>1088</v>
      </c>
      <c r="F490" s="60" t="s">
        <v>1089</v>
      </c>
      <c r="G490" s="60" t="s">
        <v>1177</v>
      </c>
      <c r="H490" s="61" t="s">
        <v>89</v>
      </c>
      <c r="I490" s="62">
        <v>81000000</v>
      </c>
      <c r="J490" s="62">
        <v>81000000</v>
      </c>
      <c r="K490" s="62">
        <v>43642102.859999999</v>
      </c>
      <c r="L490" s="62">
        <v>18531835</v>
      </c>
      <c r="M490" s="62">
        <v>25110267.859999999</v>
      </c>
      <c r="N490" s="62">
        <v>6877992879.4940004</v>
      </c>
      <c r="O490" s="62">
        <v>3172140721</v>
      </c>
      <c r="P490" s="62">
        <v>5123749757.0780001</v>
      </c>
      <c r="Q490" s="62">
        <v>25110267.859999999</v>
      </c>
      <c r="R490" s="62" t="s">
        <v>268</v>
      </c>
      <c r="S490" s="58" t="s">
        <v>58</v>
      </c>
      <c r="T490" s="58" t="s">
        <v>246</v>
      </c>
      <c r="U490" s="58" t="s">
        <v>87</v>
      </c>
      <c r="V490" s="58" t="s">
        <v>284</v>
      </c>
      <c r="X490" s="140"/>
    </row>
    <row r="491" spans="1:24" s="139" customFormat="1" ht="15.75" customHeight="1" x14ac:dyDescent="0.2">
      <c r="A491" s="58" t="s">
        <v>1756</v>
      </c>
      <c r="B491" s="58" t="s">
        <v>266</v>
      </c>
      <c r="C491" s="61" t="s">
        <v>263</v>
      </c>
      <c r="D491" s="59" t="s">
        <v>1090</v>
      </c>
      <c r="E491" s="59" t="s">
        <v>1091</v>
      </c>
      <c r="F491" s="60" t="s">
        <v>1092</v>
      </c>
      <c r="G491" s="60" t="s">
        <v>1640</v>
      </c>
      <c r="H491" s="61" t="s">
        <v>89</v>
      </c>
      <c r="I491" s="62">
        <v>6960000</v>
      </c>
      <c r="J491" s="62">
        <v>6960000</v>
      </c>
      <c r="K491" s="62">
        <v>2177906.75</v>
      </c>
      <c r="L491" s="62" t="s">
        <v>85</v>
      </c>
      <c r="M491" s="62">
        <v>2177906.75</v>
      </c>
      <c r="N491" s="62">
        <v>343237977.48100001</v>
      </c>
      <c r="O491" s="62" t="s">
        <v>85</v>
      </c>
      <c r="P491" s="62">
        <v>444401837.66500002</v>
      </c>
      <c r="Q491" s="62">
        <v>2177906.75</v>
      </c>
      <c r="R491" s="62" t="s">
        <v>268</v>
      </c>
      <c r="S491" s="58" t="s">
        <v>58</v>
      </c>
      <c r="T491" s="58" t="s">
        <v>246</v>
      </c>
      <c r="U491" s="58" t="s">
        <v>40</v>
      </c>
      <c r="V491" s="58" t="s">
        <v>284</v>
      </c>
      <c r="X491" s="140"/>
    </row>
    <row r="492" spans="1:24" s="139" customFormat="1" ht="15.75" customHeight="1" x14ac:dyDescent="0.2">
      <c r="A492" s="58" t="s">
        <v>1756</v>
      </c>
      <c r="B492" s="58" t="s">
        <v>266</v>
      </c>
      <c r="C492" s="61" t="s">
        <v>263</v>
      </c>
      <c r="D492" s="59" t="s">
        <v>881</v>
      </c>
      <c r="E492" s="59" t="s">
        <v>882</v>
      </c>
      <c r="F492" s="60" t="s">
        <v>60</v>
      </c>
      <c r="G492" s="60" t="s">
        <v>1430</v>
      </c>
      <c r="H492" s="61" t="s">
        <v>89</v>
      </c>
      <c r="I492" s="62">
        <v>43000000</v>
      </c>
      <c r="J492" s="62">
        <v>43000000</v>
      </c>
      <c r="K492" s="62">
        <v>13037771.5</v>
      </c>
      <c r="L492" s="62">
        <v>4477627.2</v>
      </c>
      <c r="M492" s="62">
        <v>8560144.3000000007</v>
      </c>
      <c r="N492" s="62">
        <v>2054752032.2090001</v>
      </c>
      <c r="O492" s="62">
        <v>740903831</v>
      </c>
      <c r="P492" s="62">
        <v>1746697308.138</v>
      </c>
      <c r="Q492" s="62">
        <v>8560144.3000000007</v>
      </c>
      <c r="R492" s="62" t="s">
        <v>1192</v>
      </c>
      <c r="S492" s="58" t="s">
        <v>58</v>
      </c>
      <c r="T492" s="58" t="s">
        <v>246</v>
      </c>
      <c r="U492" s="58" t="s">
        <v>40</v>
      </c>
      <c r="V492" s="58" t="s">
        <v>284</v>
      </c>
      <c r="X492" s="140"/>
    </row>
    <row r="493" spans="1:24" s="139" customFormat="1" ht="15.75" customHeight="1" x14ac:dyDescent="0.2">
      <c r="A493" s="58" t="s">
        <v>1756</v>
      </c>
      <c r="B493" s="58" t="s">
        <v>266</v>
      </c>
      <c r="C493" s="61" t="s">
        <v>263</v>
      </c>
      <c r="D493" s="59" t="s">
        <v>1618</v>
      </c>
      <c r="E493" s="59" t="s">
        <v>1619</v>
      </c>
      <c r="F493" s="60" t="s">
        <v>877</v>
      </c>
      <c r="G493" s="60" t="s">
        <v>1035</v>
      </c>
      <c r="H493" s="61" t="s">
        <v>89</v>
      </c>
      <c r="I493" s="62">
        <v>40000000</v>
      </c>
      <c r="J493" s="62">
        <v>40000000</v>
      </c>
      <c r="K493" s="62">
        <v>393825</v>
      </c>
      <c r="L493" s="62">
        <v>381294</v>
      </c>
      <c r="M493" s="62">
        <v>12531</v>
      </c>
      <c r="N493" s="62">
        <v>62066797.158</v>
      </c>
      <c r="O493" s="62">
        <v>64598601</v>
      </c>
      <c r="P493" s="62">
        <v>2556950.3509999998</v>
      </c>
      <c r="Q493" s="62">
        <v>12531</v>
      </c>
      <c r="R493" s="62" t="s">
        <v>268</v>
      </c>
      <c r="S493" s="58" t="s">
        <v>58</v>
      </c>
      <c r="T493" s="58" t="s">
        <v>152</v>
      </c>
      <c r="U493" s="58" t="s">
        <v>87</v>
      </c>
      <c r="V493" s="58" t="s">
        <v>284</v>
      </c>
      <c r="X493" s="140"/>
    </row>
    <row r="494" spans="1:24" s="139" customFormat="1" ht="15.75" customHeight="1" x14ac:dyDescent="0.2">
      <c r="A494" s="58" t="s">
        <v>1756</v>
      </c>
      <c r="B494" s="58" t="s">
        <v>266</v>
      </c>
      <c r="C494" s="61" t="s">
        <v>263</v>
      </c>
      <c r="D494" s="59" t="s">
        <v>1093</v>
      </c>
      <c r="E494" s="59" t="s">
        <v>1094</v>
      </c>
      <c r="F494" s="60" t="s">
        <v>1095</v>
      </c>
      <c r="G494" s="60" t="s">
        <v>1327</v>
      </c>
      <c r="H494" s="61" t="s">
        <v>89</v>
      </c>
      <c r="I494" s="62">
        <v>150000000</v>
      </c>
      <c r="J494" s="62">
        <v>150000000</v>
      </c>
      <c r="K494" s="62">
        <v>53148733</v>
      </c>
      <c r="L494" s="62">
        <v>10346000</v>
      </c>
      <c r="M494" s="62">
        <v>42802733</v>
      </c>
      <c r="N494" s="62">
        <v>8376237238.1730003</v>
      </c>
      <c r="O494" s="62">
        <v>1839673615</v>
      </c>
      <c r="P494" s="62">
        <v>8733896987.2299995</v>
      </c>
      <c r="Q494" s="62">
        <v>42802733</v>
      </c>
      <c r="R494" s="62" t="s">
        <v>268</v>
      </c>
      <c r="S494" s="58" t="s">
        <v>334</v>
      </c>
      <c r="T494" s="58" t="s">
        <v>246</v>
      </c>
      <c r="U494" s="58" t="s">
        <v>109</v>
      </c>
      <c r="V494" s="58" t="s">
        <v>284</v>
      </c>
      <c r="X494" s="140"/>
    </row>
    <row r="495" spans="1:24" s="139" customFormat="1" ht="15.75" customHeight="1" x14ac:dyDescent="0.2">
      <c r="A495" s="58" t="s">
        <v>1756</v>
      </c>
      <c r="B495" s="58" t="s">
        <v>266</v>
      </c>
      <c r="C495" s="61" t="s">
        <v>263</v>
      </c>
      <c r="D495" s="59" t="s">
        <v>1007</v>
      </c>
      <c r="E495" s="59" t="s">
        <v>1008</v>
      </c>
      <c r="F495" s="60" t="s">
        <v>609</v>
      </c>
      <c r="G495" s="60" t="s">
        <v>60</v>
      </c>
      <c r="H495" s="61" t="s">
        <v>89</v>
      </c>
      <c r="I495" s="62">
        <v>10000000</v>
      </c>
      <c r="J495" s="62">
        <v>10000000</v>
      </c>
      <c r="K495" s="62">
        <v>10000000</v>
      </c>
      <c r="L495" s="62" t="s">
        <v>85</v>
      </c>
      <c r="M495" s="62">
        <v>10000000</v>
      </c>
      <c r="N495" s="62">
        <v>1575999420</v>
      </c>
      <c r="O495" s="62" t="s">
        <v>85</v>
      </c>
      <c r="P495" s="62">
        <v>2040499840.8</v>
      </c>
      <c r="Q495" s="62">
        <v>10000000</v>
      </c>
      <c r="R495" s="62" t="s">
        <v>268</v>
      </c>
      <c r="S495" s="58" t="s">
        <v>58</v>
      </c>
      <c r="T495" s="58" t="s">
        <v>143</v>
      </c>
      <c r="U495" s="58" t="s">
        <v>635</v>
      </c>
      <c r="V495" s="58" t="s">
        <v>284</v>
      </c>
      <c r="X495" s="140"/>
    </row>
    <row r="496" spans="1:24" s="139" customFormat="1" ht="15.75" customHeight="1" x14ac:dyDescent="0.2">
      <c r="A496" s="58" t="s">
        <v>1756</v>
      </c>
      <c r="B496" s="58" t="s">
        <v>266</v>
      </c>
      <c r="C496" s="61" t="s">
        <v>263</v>
      </c>
      <c r="D496" s="59" t="s">
        <v>1279</v>
      </c>
      <c r="E496" s="59" t="s">
        <v>1280</v>
      </c>
      <c r="F496" s="60" t="s">
        <v>1281</v>
      </c>
      <c r="G496" s="60" t="s">
        <v>670</v>
      </c>
      <c r="H496" s="61" t="s">
        <v>89</v>
      </c>
      <c r="I496" s="62">
        <v>7247527</v>
      </c>
      <c r="J496" s="62">
        <v>7247527</v>
      </c>
      <c r="K496" s="62">
        <v>4827152.9000000004</v>
      </c>
      <c r="L496" s="62">
        <v>486553.25</v>
      </c>
      <c r="M496" s="62">
        <v>4340599.6500000004</v>
      </c>
      <c r="N496" s="62">
        <v>760759017.06500006</v>
      </c>
      <c r="O496" s="62">
        <v>87577237</v>
      </c>
      <c r="P496" s="62">
        <v>885699289.48000002</v>
      </c>
      <c r="Q496" s="62">
        <v>4340599.6500000004</v>
      </c>
      <c r="R496" s="62" t="s">
        <v>268</v>
      </c>
      <c r="S496" s="58" t="s">
        <v>58</v>
      </c>
      <c r="T496" s="58" t="s">
        <v>143</v>
      </c>
      <c r="U496" s="58" t="s">
        <v>1282</v>
      </c>
      <c r="V496" s="58" t="s">
        <v>284</v>
      </c>
      <c r="X496" s="140"/>
    </row>
    <row r="497" spans="1:24" s="139" customFormat="1" ht="15.75" customHeight="1" x14ac:dyDescent="0.2">
      <c r="A497" s="58" t="s">
        <v>1756</v>
      </c>
      <c r="B497" s="58" t="s">
        <v>266</v>
      </c>
      <c r="C497" s="61" t="s">
        <v>263</v>
      </c>
      <c r="D497" s="59" t="s">
        <v>1009</v>
      </c>
      <c r="E497" s="59" t="s">
        <v>1010</v>
      </c>
      <c r="F497" s="60" t="s">
        <v>1011</v>
      </c>
      <c r="G497" s="60" t="s">
        <v>1303</v>
      </c>
      <c r="H497" s="61" t="s">
        <v>89</v>
      </c>
      <c r="I497" s="62">
        <v>55000000</v>
      </c>
      <c r="J497" s="62">
        <v>55000000</v>
      </c>
      <c r="K497" s="62">
        <v>44146310.710000001</v>
      </c>
      <c r="L497" s="62">
        <v>4986343.79</v>
      </c>
      <c r="M497" s="62">
        <v>39159966.920000002</v>
      </c>
      <c r="N497" s="62">
        <v>6957456007.4099998</v>
      </c>
      <c r="O497" s="62">
        <v>839497229</v>
      </c>
      <c r="P497" s="62">
        <v>7990590626.599</v>
      </c>
      <c r="Q497" s="62">
        <v>39159966.920000002</v>
      </c>
      <c r="R497" s="62" t="s">
        <v>268</v>
      </c>
      <c r="S497" s="58" t="s">
        <v>334</v>
      </c>
      <c r="T497" s="58" t="s">
        <v>95</v>
      </c>
      <c r="U497" s="58" t="s">
        <v>358</v>
      </c>
      <c r="V497" s="58" t="s">
        <v>284</v>
      </c>
      <c r="X497" s="140"/>
    </row>
    <row r="498" spans="1:24" s="139" customFormat="1" ht="15.75" customHeight="1" x14ac:dyDescent="0.2">
      <c r="A498" s="58" t="s">
        <v>1756</v>
      </c>
      <c r="B498" s="58" t="s">
        <v>266</v>
      </c>
      <c r="C498" s="61" t="s">
        <v>263</v>
      </c>
      <c r="D498" s="59" t="s">
        <v>1159</v>
      </c>
      <c r="E498" s="59" t="s">
        <v>1160</v>
      </c>
      <c r="F498" s="60" t="s">
        <v>1161</v>
      </c>
      <c r="G498" s="60" t="s">
        <v>119</v>
      </c>
      <c r="H498" s="61" t="s">
        <v>89</v>
      </c>
      <c r="I498" s="62">
        <v>1538466.31</v>
      </c>
      <c r="J498" s="62">
        <v>1538466.31</v>
      </c>
      <c r="K498" s="62">
        <v>675653.3</v>
      </c>
      <c r="L498" s="62" t="s">
        <v>85</v>
      </c>
      <c r="M498" s="62">
        <v>675653.3</v>
      </c>
      <c r="N498" s="62">
        <v>106482920.892</v>
      </c>
      <c r="O498" s="62" t="s">
        <v>85</v>
      </c>
      <c r="P498" s="62">
        <v>137867045.109</v>
      </c>
      <c r="Q498" s="62">
        <v>675653.3</v>
      </c>
      <c r="R498" s="62" t="s">
        <v>268</v>
      </c>
      <c r="S498" s="58" t="s">
        <v>334</v>
      </c>
      <c r="T498" s="58" t="s">
        <v>94</v>
      </c>
      <c r="U498" s="58" t="s">
        <v>1162</v>
      </c>
      <c r="V498" s="58" t="s">
        <v>284</v>
      </c>
      <c r="X498" s="140"/>
    </row>
    <row r="499" spans="1:24" s="139" customFormat="1" ht="15.75" customHeight="1" x14ac:dyDescent="0.2">
      <c r="A499" s="58" t="s">
        <v>1756</v>
      </c>
      <c r="B499" s="58" t="s">
        <v>266</v>
      </c>
      <c r="C499" s="61" t="s">
        <v>263</v>
      </c>
      <c r="D499" s="59" t="s">
        <v>1163</v>
      </c>
      <c r="E499" s="59" t="s">
        <v>1164</v>
      </c>
      <c r="F499" s="60" t="s">
        <v>1161</v>
      </c>
      <c r="G499" s="60" t="s">
        <v>119</v>
      </c>
      <c r="H499" s="61" t="s">
        <v>89</v>
      </c>
      <c r="I499" s="62">
        <v>1426078.35</v>
      </c>
      <c r="J499" s="62">
        <v>1426078.35</v>
      </c>
      <c r="K499" s="62">
        <v>341317.28</v>
      </c>
      <c r="L499" s="62" t="s">
        <v>85</v>
      </c>
      <c r="M499" s="62">
        <v>341317.28</v>
      </c>
      <c r="N499" s="62">
        <v>53791583.531999998</v>
      </c>
      <c r="O499" s="62" t="s">
        <v>85</v>
      </c>
      <c r="P499" s="62">
        <v>69645785.549999997</v>
      </c>
      <c r="Q499" s="62">
        <v>341317.28</v>
      </c>
      <c r="R499" s="62" t="s">
        <v>268</v>
      </c>
      <c r="S499" s="58" t="s">
        <v>334</v>
      </c>
      <c r="T499" s="58" t="s">
        <v>94</v>
      </c>
      <c r="U499" s="58" t="s">
        <v>50</v>
      </c>
      <c r="V499" s="58" t="s">
        <v>284</v>
      </c>
      <c r="X499" s="140"/>
    </row>
    <row r="500" spans="1:24" s="139" customFormat="1" ht="15.75" customHeight="1" x14ac:dyDescent="0.2">
      <c r="A500" s="58" t="s">
        <v>1756</v>
      </c>
      <c r="B500" s="58" t="s">
        <v>266</v>
      </c>
      <c r="C500" s="61" t="s">
        <v>263</v>
      </c>
      <c r="D500" s="59" t="s">
        <v>411</v>
      </c>
      <c r="E500" s="59" t="s">
        <v>412</v>
      </c>
      <c r="F500" s="60" t="s">
        <v>531</v>
      </c>
      <c r="G500" s="60" t="s">
        <v>1177</v>
      </c>
      <c r="H500" s="61" t="s">
        <v>89</v>
      </c>
      <c r="I500" s="62">
        <v>80000000</v>
      </c>
      <c r="J500" s="62">
        <v>80000000</v>
      </c>
      <c r="K500" s="62">
        <v>22928953.690000001</v>
      </c>
      <c r="L500" s="62">
        <v>18175652.550000001</v>
      </c>
      <c r="M500" s="62">
        <v>4753301.1399999997</v>
      </c>
      <c r="N500" s="62">
        <v>3613601771.665</v>
      </c>
      <c r="O500" s="62">
        <v>3215349498.362</v>
      </c>
      <c r="P500" s="62">
        <v>969911021.94400001</v>
      </c>
      <c r="Q500" s="62">
        <v>4753301.1399999997</v>
      </c>
      <c r="R500" s="62" t="s">
        <v>268</v>
      </c>
      <c r="S500" s="58" t="s">
        <v>58</v>
      </c>
      <c r="T500" s="58" t="s">
        <v>94</v>
      </c>
      <c r="U500" s="58" t="s">
        <v>129</v>
      </c>
      <c r="V500" s="58" t="s">
        <v>284</v>
      </c>
      <c r="X500" s="140"/>
    </row>
    <row r="501" spans="1:24" s="139" customFormat="1" ht="15.75" customHeight="1" x14ac:dyDescent="0.2">
      <c r="A501" s="58" t="s">
        <v>1756</v>
      </c>
      <c r="B501" s="58" t="s">
        <v>266</v>
      </c>
      <c r="C501" s="61" t="s">
        <v>263</v>
      </c>
      <c r="D501" s="59" t="s">
        <v>413</v>
      </c>
      <c r="E501" s="59" t="s">
        <v>414</v>
      </c>
      <c r="F501" s="60" t="s">
        <v>531</v>
      </c>
      <c r="G501" s="60" t="s">
        <v>1390</v>
      </c>
      <c r="H501" s="61" t="s">
        <v>89</v>
      </c>
      <c r="I501" s="62">
        <v>55000000</v>
      </c>
      <c r="J501" s="62">
        <v>55000000</v>
      </c>
      <c r="K501" s="62">
        <v>39750022.869999997</v>
      </c>
      <c r="L501" s="62" t="s">
        <v>85</v>
      </c>
      <c r="M501" s="62">
        <v>39750022.869999997</v>
      </c>
      <c r="N501" s="62">
        <v>6264601298.8109999</v>
      </c>
      <c r="O501" s="62" t="s">
        <v>85</v>
      </c>
      <c r="P501" s="62">
        <v>8110991533.8030005</v>
      </c>
      <c r="Q501" s="62">
        <v>39750022.869999997</v>
      </c>
      <c r="R501" s="62" t="s">
        <v>268</v>
      </c>
      <c r="S501" s="58" t="s">
        <v>58</v>
      </c>
      <c r="T501" s="58" t="s">
        <v>94</v>
      </c>
      <c r="U501" s="58" t="s">
        <v>129</v>
      </c>
      <c r="V501" s="58" t="s">
        <v>284</v>
      </c>
      <c r="X501" s="140"/>
    </row>
    <row r="502" spans="1:24" s="139" customFormat="1" ht="15.75" customHeight="1" x14ac:dyDescent="0.2">
      <c r="A502" s="58" t="s">
        <v>1756</v>
      </c>
      <c r="B502" s="58" t="s">
        <v>266</v>
      </c>
      <c r="C502" s="61" t="s">
        <v>263</v>
      </c>
      <c r="D502" s="59" t="s">
        <v>1165</v>
      </c>
      <c r="E502" s="59" t="s">
        <v>1166</v>
      </c>
      <c r="F502" s="60" t="s">
        <v>1161</v>
      </c>
      <c r="G502" s="60" t="s">
        <v>394</v>
      </c>
      <c r="H502" s="61" t="s">
        <v>89</v>
      </c>
      <c r="I502" s="62">
        <v>1146739.4099999999</v>
      </c>
      <c r="J502" s="62">
        <v>1146739.4099999999</v>
      </c>
      <c r="K502" s="62">
        <v>115916.413</v>
      </c>
      <c r="L502" s="62" t="s">
        <v>85</v>
      </c>
      <c r="M502" s="62">
        <v>115916.413</v>
      </c>
      <c r="N502" s="62">
        <v>18268419.965999998</v>
      </c>
      <c r="O502" s="62" t="s">
        <v>85</v>
      </c>
      <c r="P502" s="62">
        <v>23652742.227000002</v>
      </c>
      <c r="Q502" s="62">
        <v>115916.413</v>
      </c>
      <c r="R502" s="62" t="s">
        <v>268</v>
      </c>
      <c r="S502" s="58" t="s">
        <v>334</v>
      </c>
      <c r="T502" s="58" t="s">
        <v>94</v>
      </c>
      <c r="U502" s="58" t="s">
        <v>1162</v>
      </c>
      <c r="V502" s="58" t="s">
        <v>284</v>
      </c>
      <c r="X502" s="140"/>
    </row>
    <row r="503" spans="1:24" s="139" customFormat="1" ht="15.75" customHeight="1" x14ac:dyDescent="0.2">
      <c r="A503" s="58" t="s">
        <v>1756</v>
      </c>
      <c r="B503" s="58" t="s">
        <v>266</v>
      </c>
      <c r="C503" s="61" t="s">
        <v>263</v>
      </c>
      <c r="D503" s="59" t="s">
        <v>415</v>
      </c>
      <c r="E503" s="59" t="s">
        <v>416</v>
      </c>
      <c r="F503" s="60" t="s">
        <v>610</v>
      </c>
      <c r="G503" s="60" t="s">
        <v>37</v>
      </c>
      <c r="H503" s="61" t="s">
        <v>89</v>
      </c>
      <c r="I503" s="62">
        <v>70000000</v>
      </c>
      <c r="J503" s="62">
        <v>70000000</v>
      </c>
      <c r="K503" s="62">
        <v>57410029.609999999</v>
      </c>
      <c r="L503" s="62" t="s">
        <v>85</v>
      </c>
      <c r="M503" s="62">
        <v>57410029.609999999</v>
      </c>
      <c r="N503" s="62">
        <v>9047817336.7539997</v>
      </c>
      <c r="O503" s="62" t="s">
        <v>85</v>
      </c>
      <c r="P503" s="62">
        <v>11714515627.952999</v>
      </c>
      <c r="Q503" s="62">
        <v>57410029.609999999</v>
      </c>
      <c r="R503" s="62" t="s">
        <v>1192</v>
      </c>
      <c r="S503" s="58" t="s">
        <v>58</v>
      </c>
      <c r="T503" s="58" t="s">
        <v>280</v>
      </c>
      <c r="U503" s="58" t="s">
        <v>358</v>
      </c>
      <c r="V503" s="58" t="s">
        <v>284</v>
      </c>
      <c r="X503" s="140"/>
    </row>
    <row r="504" spans="1:24" s="139" customFormat="1" ht="15.75" customHeight="1" x14ac:dyDescent="0.2">
      <c r="A504" s="58" t="s">
        <v>1756</v>
      </c>
      <c r="B504" s="58" t="s">
        <v>266</v>
      </c>
      <c r="C504" s="61" t="s">
        <v>263</v>
      </c>
      <c r="D504" s="59" t="s">
        <v>417</v>
      </c>
      <c r="E504" s="59" t="s">
        <v>418</v>
      </c>
      <c r="F504" s="60" t="s">
        <v>611</v>
      </c>
      <c r="G504" s="60" t="s">
        <v>1177</v>
      </c>
      <c r="H504" s="61" t="s">
        <v>89</v>
      </c>
      <c r="I504" s="62">
        <v>116765826</v>
      </c>
      <c r="J504" s="62">
        <v>116765826</v>
      </c>
      <c r="K504" s="62">
        <v>74130619.829999998</v>
      </c>
      <c r="L504" s="62">
        <v>3503755.21</v>
      </c>
      <c r="M504" s="62">
        <v>70626864.620000005</v>
      </c>
      <c r="N504" s="62">
        <v>11682981385.632</v>
      </c>
      <c r="O504" s="62">
        <v>620256047</v>
      </c>
      <c r="P504" s="62">
        <v>14411410601.330999</v>
      </c>
      <c r="Q504" s="62">
        <v>70626864.620000005</v>
      </c>
      <c r="R504" s="62" t="s">
        <v>1192</v>
      </c>
      <c r="S504" s="58" t="s">
        <v>58</v>
      </c>
      <c r="T504" s="58" t="s">
        <v>95</v>
      </c>
      <c r="U504" s="58" t="s">
        <v>419</v>
      </c>
      <c r="V504" s="58" t="s">
        <v>284</v>
      </c>
      <c r="X504" s="140"/>
    </row>
    <row r="505" spans="1:24" s="139" customFormat="1" ht="15.75" customHeight="1" x14ac:dyDescent="0.2">
      <c r="A505" s="58" t="s">
        <v>1756</v>
      </c>
      <c r="B505" s="58" t="s">
        <v>266</v>
      </c>
      <c r="C505" s="61" t="s">
        <v>263</v>
      </c>
      <c r="D505" s="59" t="s">
        <v>420</v>
      </c>
      <c r="E505" s="59" t="s">
        <v>421</v>
      </c>
      <c r="F505" s="60" t="s">
        <v>612</v>
      </c>
      <c r="G505" s="60" t="s">
        <v>922</v>
      </c>
      <c r="H505" s="61" t="s">
        <v>89</v>
      </c>
      <c r="I505" s="62">
        <v>81000000</v>
      </c>
      <c r="J505" s="62">
        <v>81000000</v>
      </c>
      <c r="K505" s="62">
        <v>3961084.36</v>
      </c>
      <c r="L505" s="62">
        <v>2412799</v>
      </c>
      <c r="M505" s="62">
        <v>1548285.36</v>
      </c>
      <c r="N505" s="62">
        <v>624266665.39300001</v>
      </c>
      <c r="O505" s="62">
        <v>872858995</v>
      </c>
      <c r="P505" s="62">
        <v>315927603.05900002</v>
      </c>
      <c r="Q505" s="62">
        <v>1548285.36</v>
      </c>
      <c r="R505" s="62" t="s">
        <v>1192</v>
      </c>
      <c r="S505" s="58" t="s">
        <v>58</v>
      </c>
      <c r="T505" s="58" t="s">
        <v>96</v>
      </c>
      <c r="U505" s="58" t="s">
        <v>120</v>
      </c>
      <c r="V505" s="58" t="s">
        <v>284</v>
      </c>
      <c r="X505" s="140"/>
    </row>
  </sheetData>
  <mergeCells count="2">
    <mergeCell ref="A1:V1"/>
    <mergeCell ref="A2:V2"/>
  </mergeCells>
  <conditionalFormatting sqref="R3">
    <cfRule type="cellIs" dxfId="2" priority="2" stopIfTrue="1" operator="lessThan">
      <formula>0</formula>
    </cfRule>
  </conditionalFormatting>
  <conditionalFormatting sqref="N3 K3:L3 P3:Q3">
    <cfRule type="cellIs" dxfId="1" priority="1" stopIfTrue="1" operator="lessThan">
      <formula>0</formula>
    </cfRule>
  </conditionalFormatting>
  <printOptions horizontalCentered="1" gridLines="1"/>
  <pageMargins left="0.17" right="0.16" top="0.34" bottom="0.33" header="0.17" footer="0.17"/>
  <pageSetup paperSize="9" scale="85" orientation="landscape" r:id="rId1"/>
  <headerFooter>
    <oddFooter>&amp;L&amp;P of &amp;N&amp;R&amp;7&amp;Z&amp;F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I27"/>
  <sheetViews>
    <sheetView view="pageBreakPreview" zoomScaleSheetLayoutView="100" workbookViewId="0">
      <selection activeCell="A3" sqref="A3"/>
    </sheetView>
  </sheetViews>
  <sheetFormatPr defaultRowHeight="12.75" x14ac:dyDescent="0.2"/>
  <cols>
    <col min="1" max="1" width="36.5703125" style="2" customWidth="1"/>
    <col min="2" max="2" width="30.28515625" style="2" customWidth="1"/>
    <col min="3" max="3" width="28.42578125" style="2" customWidth="1"/>
    <col min="4" max="4" width="25.42578125" style="2" customWidth="1"/>
    <col min="5" max="5" width="9.140625" style="2"/>
    <col min="6" max="6" width="10.85546875" style="2" bestFit="1" customWidth="1"/>
    <col min="7" max="7" width="12.42578125" style="2" customWidth="1"/>
    <col min="8" max="8" width="15" style="2" bestFit="1" customWidth="1"/>
    <col min="9" max="9" width="13.7109375" style="2" customWidth="1"/>
    <col min="10" max="10" width="10.85546875" style="2" bestFit="1" customWidth="1"/>
    <col min="11" max="16384" width="9.140625" style="2"/>
  </cols>
  <sheetData>
    <row r="1" spans="1:9" ht="116.25" customHeight="1" x14ac:dyDescent="0.2">
      <c r="A1" s="369" t="s">
        <v>1809</v>
      </c>
      <c r="B1" s="369"/>
      <c r="C1" s="369"/>
      <c r="D1" s="369"/>
    </row>
    <row r="2" spans="1:9" ht="31.5" customHeight="1" x14ac:dyDescent="0.25">
      <c r="A2" s="366" t="s">
        <v>304</v>
      </c>
      <c r="B2" s="367"/>
      <c r="C2" s="367"/>
      <c r="D2" s="368"/>
    </row>
    <row r="3" spans="1:9" s="4" customFormat="1" ht="50.1" customHeight="1" x14ac:dyDescent="0.2">
      <c r="A3" s="3" t="s">
        <v>286</v>
      </c>
      <c r="B3" s="3" t="s">
        <v>305</v>
      </c>
      <c r="C3" s="3" t="s">
        <v>306</v>
      </c>
      <c r="D3" s="3" t="s">
        <v>307</v>
      </c>
      <c r="F3" s="3" t="s">
        <v>286</v>
      </c>
      <c r="G3" s="3" t="s">
        <v>305</v>
      </c>
      <c r="H3" s="3" t="s">
        <v>306</v>
      </c>
      <c r="I3" s="3" t="s">
        <v>307</v>
      </c>
    </row>
    <row r="4" spans="1:9" s="4" customFormat="1" ht="50.1" customHeight="1" x14ac:dyDescent="0.2">
      <c r="A4" s="3" t="s">
        <v>308</v>
      </c>
      <c r="B4" s="51">
        <v>281315591.40730464</v>
      </c>
      <c r="C4" s="51">
        <v>15441200200.901253</v>
      </c>
      <c r="D4" s="51">
        <f>SUM(B4:C4)</f>
        <v>15722515792.308558</v>
      </c>
      <c r="F4" s="3" t="s">
        <v>308</v>
      </c>
      <c r="G4" s="51">
        <f>B4</f>
        <v>281315591.40730464</v>
      </c>
      <c r="H4" s="51">
        <f>C4</f>
        <v>15441200200.901253</v>
      </c>
      <c r="I4" s="51">
        <f>SUM(G4:H4)</f>
        <v>15722515792.308558</v>
      </c>
    </row>
    <row r="5" spans="1:9" s="4" customFormat="1" ht="50.1" customHeight="1" x14ac:dyDescent="0.2">
      <c r="A5" s="3" t="s">
        <v>309</v>
      </c>
      <c r="B5" s="51">
        <v>240267870.06300002</v>
      </c>
      <c r="C5" s="51">
        <v>16734449684.377001</v>
      </c>
      <c r="D5" s="51">
        <f>SUM(B5:C5)</f>
        <v>16974717554.440001</v>
      </c>
      <c r="F5" s="3" t="s">
        <v>309</v>
      </c>
      <c r="G5" s="51">
        <f>B5</f>
        <v>240267870.06300002</v>
      </c>
      <c r="H5" s="51">
        <f>C5</f>
        <v>16734449684.377001</v>
      </c>
      <c r="I5" s="51">
        <f>SUM(G5:H5)</f>
        <v>16974717554.440001</v>
      </c>
    </row>
    <row r="6" spans="1:9" x14ac:dyDescent="0.2">
      <c r="A6" s="31"/>
      <c r="B6" s="31"/>
      <c r="C6" s="31"/>
      <c r="D6" s="32"/>
      <c r="F6" s="35" t="s">
        <v>429</v>
      </c>
    </row>
    <row r="7" spans="1:9" x14ac:dyDescent="0.2">
      <c r="A7" s="31"/>
      <c r="B7" s="31"/>
      <c r="C7" s="31"/>
      <c r="D7" s="31"/>
    </row>
    <row r="8" spans="1:9" ht="54" x14ac:dyDescent="0.2">
      <c r="A8" s="31"/>
      <c r="B8" s="31"/>
      <c r="C8" s="31"/>
      <c r="D8" s="31"/>
      <c r="F8" s="3" t="s">
        <v>286</v>
      </c>
      <c r="G8" s="3" t="s">
        <v>305</v>
      </c>
      <c r="H8" s="3" t="s">
        <v>306</v>
      </c>
      <c r="I8" s="3" t="s">
        <v>307</v>
      </c>
    </row>
    <row r="9" spans="1:9" ht="54" x14ac:dyDescent="0.2">
      <c r="A9" s="31"/>
      <c r="B9" s="31"/>
      <c r="C9" s="31"/>
      <c r="D9" s="31"/>
      <c r="F9" s="3" t="s">
        <v>308</v>
      </c>
      <c r="G9" s="163">
        <f>G4/$I$4</f>
        <v>1.7892530376399686E-2</v>
      </c>
      <c r="H9" s="163">
        <f>H4/$I$4</f>
        <v>0.98210746962360029</v>
      </c>
      <c r="I9" s="52">
        <f>SUM(G9:H9)</f>
        <v>1</v>
      </c>
    </row>
    <row r="10" spans="1:9" ht="54" x14ac:dyDescent="0.2">
      <c r="A10" s="31"/>
      <c r="B10" s="31"/>
      <c r="C10" s="31"/>
      <c r="D10" s="31"/>
      <c r="F10" s="3" t="s">
        <v>309</v>
      </c>
      <c r="G10" s="163">
        <f>G5/$I$5</f>
        <v>1.4154454664263573E-2</v>
      </c>
      <c r="H10" s="163">
        <f>H5/$I$5</f>
        <v>0.98584554533573643</v>
      </c>
      <c r="I10" s="52">
        <f>SUM(G10:H10)</f>
        <v>1</v>
      </c>
    </row>
    <row r="11" spans="1:9" x14ac:dyDescent="0.2">
      <c r="A11" s="31"/>
      <c r="B11" s="31"/>
      <c r="C11" s="31"/>
      <c r="D11" s="31"/>
    </row>
    <row r="12" spans="1:9" x14ac:dyDescent="0.2">
      <c r="A12" s="31"/>
      <c r="B12" s="31"/>
      <c r="C12" s="31"/>
      <c r="D12" s="31"/>
    </row>
    <row r="13" spans="1:9" x14ac:dyDescent="0.2">
      <c r="A13" s="31"/>
      <c r="B13" s="31"/>
      <c r="C13" s="31"/>
      <c r="D13" s="31"/>
    </row>
    <row r="14" spans="1:9" x14ac:dyDescent="0.2">
      <c r="A14" s="31"/>
      <c r="B14" s="31"/>
      <c r="C14" s="31"/>
      <c r="D14" s="31"/>
    </row>
    <row r="15" spans="1:9" x14ac:dyDescent="0.2">
      <c r="A15" s="31"/>
      <c r="B15" s="31"/>
      <c r="C15" s="31"/>
      <c r="D15" s="31"/>
    </row>
    <row r="16" spans="1:9" x14ac:dyDescent="0.2">
      <c r="A16" s="31"/>
      <c r="B16" s="31"/>
      <c r="C16" s="31"/>
      <c r="D16" s="31"/>
    </row>
    <row r="17" spans="1:8" x14ac:dyDescent="0.2">
      <c r="A17" s="31"/>
      <c r="B17" s="31"/>
      <c r="C17" s="31"/>
      <c r="D17" s="31"/>
    </row>
    <row r="18" spans="1:8" x14ac:dyDescent="0.2">
      <c r="A18" s="31"/>
      <c r="B18" s="31"/>
      <c r="C18" s="31"/>
      <c r="D18" s="31"/>
    </row>
    <row r="19" spans="1:8" x14ac:dyDescent="0.2">
      <c r="A19" s="31"/>
      <c r="B19" s="31"/>
      <c r="C19" s="31"/>
      <c r="D19" s="31"/>
      <c r="H19" s="35">
        <f>3477+244</f>
        <v>3721</v>
      </c>
    </row>
    <row r="20" spans="1:8" x14ac:dyDescent="0.2">
      <c r="A20" s="31"/>
      <c r="B20" s="31"/>
      <c r="C20" s="31"/>
      <c r="D20" s="31"/>
    </row>
    <row r="21" spans="1:8" x14ac:dyDescent="0.2">
      <c r="A21" s="31"/>
      <c r="B21" s="31"/>
      <c r="C21" s="31"/>
      <c r="D21" s="31"/>
    </row>
    <row r="22" spans="1:8" x14ac:dyDescent="0.2">
      <c r="A22" s="31"/>
      <c r="B22" s="31"/>
      <c r="C22" s="31"/>
      <c r="D22" s="31"/>
    </row>
    <row r="23" spans="1:8" x14ac:dyDescent="0.2">
      <c r="A23" s="31"/>
      <c r="B23" s="31"/>
      <c r="C23" s="31"/>
      <c r="D23" s="31"/>
      <c r="H23" s="23">
        <v>500629060.47000003</v>
      </c>
    </row>
    <row r="24" spans="1:8" x14ac:dyDescent="0.2">
      <c r="A24" s="31"/>
      <c r="B24" s="31"/>
      <c r="C24" s="31"/>
      <c r="D24" s="31"/>
      <c r="H24" s="35">
        <f>H23/1000000</f>
        <v>500.62906047000001</v>
      </c>
    </row>
    <row r="27" spans="1:8" x14ac:dyDescent="0.2">
      <c r="H27" s="35">
        <f>D4+H24</f>
        <v>15722516292.937618</v>
      </c>
    </row>
  </sheetData>
  <mergeCells count="2">
    <mergeCell ref="A2:D2"/>
    <mergeCell ref="A1:D1"/>
  </mergeCells>
  <phoneticPr fontId="18" type="noConversion"/>
  <printOptions horizontalCentered="1"/>
  <pageMargins left="0.74803149606299202" right="0.74803149606299202" top="0.73" bottom="0.48" header="0.17" footer="0.17"/>
  <pageSetup orientation="landscape" useFirstPageNumber="1" r:id="rId1"/>
  <headerFooter alignWithMargins="0">
    <oddFooter>&amp;L&amp;8&amp;Z&amp;F&amp;R&amp;N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F83"/>
  <sheetViews>
    <sheetView showZeros="0" workbookViewId="0">
      <selection activeCell="A3" sqref="A3:F83"/>
      <pivotSelection pane="bottomRight" showHeader="1" activeRow="2" previousRow="2" click="1" r:id="rId1">
        <pivotArea type="all" dataOnly="0" outline="0" fieldPosition="0"/>
      </pivotSelection>
    </sheetView>
  </sheetViews>
  <sheetFormatPr defaultRowHeight="12.75" x14ac:dyDescent="0.2"/>
  <cols>
    <col min="1" max="1" width="14.140625" bestFit="1" customWidth="1"/>
    <col min="2" max="2" width="22.85546875" bestFit="1" customWidth="1"/>
    <col min="3" max="3" width="45.28515625" bestFit="1" customWidth="1"/>
    <col min="4" max="5" width="12.5703125" customWidth="1"/>
    <col min="6" max="7" width="10.5703125" customWidth="1"/>
    <col min="8" max="8" width="10.5703125" bestFit="1" customWidth="1"/>
  </cols>
  <sheetData>
    <row r="3" spans="1:6" x14ac:dyDescent="0.2">
      <c r="A3" s="197" t="s">
        <v>1803</v>
      </c>
      <c r="B3" s="196"/>
      <c r="C3" s="196"/>
      <c r="D3" s="197" t="s">
        <v>261</v>
      </c>
      <c r="E3" s="196"/>
      <c r="F3" s="198"/>
    </row>
    <row r="4" spans="1:6" x14ac:dyDescent="0.2">
      <c r="A4" s="197" t="s">
        <v>267</v>
      </c>
      <c r="B4" s="197" t="s">
        <v>84</v>
      </c>
      <c r="C4" s="197" t="s">
        <v>274</v>
      </c>
      <c r="D4" s="195" t="s">
        <v>263</v>
      </c>
      <c r="E4" s="199" t="s">
        <v>262</v>
      </c>
      <c r="F4" s="200" t="s">
        <v>285</v>
      </c>
    </row>
    <row r="5" spans="1:6" x14ac:dyDescent="0.2">
      <c r="A5" s="195" t="s">
        <v>1192</v>
      </c>
      <c r="B5" s="195" t="s">
        <v>1612</v>
      </c>
      <c r="C5" s="195" t="s">
        <v>90</v>
      </c>
      <c r="D5" s="205"/>
      <c r="E5" s="206">
        <v>0</v>
      </c>
      <c r="F5" s="207">
        <v>0</v>
      </c>
    </row>
    <row r="6" spans="1:6" x14ac:dyDescent="0.2">
      <c r="A6" s="201"/>
      <c r="B6" s="195" t="s">
        <v>1623</v>
      </c>
      <c r="C6" s="196"/>
      <c r="D6" s="205"/>
      <c r="E6" s="206">
        <v>0</v>
      </c>
      <c r="F6" s="207">
        <v>0</v>
      </c>
    </row>
    <row r="7" spans="1:6" x14ac:dyDescent="0.2">
      <c r="A7" s="201"/>
      <c r="B7" s="195" t="s">
        <v>102</v>
      </c>
      <c r="C7" s="195" t="s">
        <v>90</v>
      </c>
      <c r="D7" s="205"/>
      <c r="E7" s="206">
        <v>21432000</v>
      </c>
      <c r="F7" s="207">
        <v>21432000</v>
      </c>
    </row>
    <row r="8" spans="1:6" x14ac:dyDescent="0.2">
      <c r="A8" s="201"/>
      <c r="B8" s="201"/>
      <c r="C8" s="202" t="s">
        <v>1417</v>
      </c>
      <c r="D8" s="208"/>
      <c r="E8" s="40">
        <v>10000000</v>
      </c>
      <c r="F8" s="209">
        <v>10000000</v>
      </c>
    </row>
    <row r="9" spans="1:6" x14ac:dyDescent="0.2">
      <c r="A9" s="201"/>
      <c r="B9" s="201"/>
      <c r="C9" s="202" t="s">
        <v>102</v>
      </c>
      <c r="D9" s="208">
        <v>41660764</v>
      </c>
      <c r="E9" s="40">
        <v>11473914308.648001</v>
      </c>
      <c r="F9" s="209">
        <v>11515575072.648001</v>
      </c>
    </row>
    <row r="10" spans="1:6" x14ac:dyDescent="0.2">
      <c r="A10" s="201"/>
      <c r="B10" s="201"/>
      <c r="C10" s="202" t="s">
        <v>1292</v>
      </c>
      <c r="D10" s="208">
        <v>0</v>
      </c>
      <c r="E10" s="40">
        <v>117192249.21600001</v>
      </c>
      <c r="F10" s="209">
        <v>117192249.21600001</v>
      </c>
    </row>
    <row r="11" spans="1:6" x14ac:dyDescent="0.2">
      <c r="A11" s="201"/>
      <c r="B11" s="201"/>
      <c r="C11" s="202" t="s">
        <v>96</v>
      </c>
      <c r="D11" s="208">
        <v>0</v>
      </c>
      <c r="E11" s="40">
        <v>28351879</v>
      </c>
      <c r="F11" s="209">
        <v>28351879</v>
      </c>
    </row>
    <row r="12" spans="1:6" x14ac:dyDescent="0.2">
      <c r="A12" s="201"/>
      <c r="B12" s="201"/>
      <c r="C12" s="202" t="s">
        <v>246</v>
      </c>
      <c r="D12" s="208"/>
      <c r="E12" s="40">
        <v>0</v>
      </c>
      <c r="F12" s="209">
        <v>0</v>
      </c>
    </row>
    <row r="13" spans="1:6" x14ac:dyDescent="0.2">
      <c r="A13" s="201"/>
      <c r="B13" s="201"/>
      <c r="C13" s="202" t="s">
        <v>1195</v>
      </c>
      <c r="D13" s="208"/>
      <c r="E13" s="40">
        <v>15843855.657</v>
      </c>
      <c r="F13" s="209">
        <v>15843855.657</v>
      </c>
    </row>
    <row r="14" spans="1:6" x14ac:dyDescent="0.2">
      <c r="A14" s="201"/>
      <c r="B14" s="201"/>
      <c r="C14" s="202" t="s">
        <v>1420</v>
      </c>
      <c r="D14" s="208"/>
      <c r="E14" s="40">
        <v>117159346.72600001</v>
      </c>
      <c r="F14" s="209">
        <v>117159346.72600001</v>
      </c>
    </row>
    <row r="15" spans="1:6" x14ac:dyDescent="0.2">
      <c r="A15" s="201"/>
      <c r="B15" s="201"/>
      <c r="C15" s="202" t="s">
        <v>97</v>
      </c>
      <c r="D15" s="208">
        <v>0</v>
      </c>
      <c r="E15" s="40">
        <v>76255.37</v>
      </c>
      <c r="F15" s="209">
        <v>76255.37</v>
      </c>
    </row>
    <row r="16" spans="1:6" x14ac:dyDescent="0.2">
      <c r="A16" s="201"/>
      <c r="B16" s="201"/>
      <c r="C16" s="202" t="s">
        <v>143</v>
      </c>
      <c r="D16" s="208">
        <v>0</v>
      </c>
      <c r="E16" s="40">
        <v>9816688.4169999994</v>
      </c>
      <c r="F16" s="209">
        <v>9816688.4169999994</v>
      </c>
    </row>
    <row r="17" spans="1:6" x14ac:dyDescent="0.2">
      <c r="A17" s="201"/>
      <c r="B17" s="201"/>
      <c r="C17" s="202" t="s">
        <v>1360</v>
      </c>
      <c r="D17" s="208"/>
      <c r="E17" s="40">
        <v>74252463.349999994</v>
      </c>
      <c r="F17" s="209">
        <v>74252463.349999994</v>
      </c>
    </row>
    <row r="18" spans="1:6" x14ac:dyDescent="0.2">
      <c r="A18" s="201"/>
      <c r="B18" s="201"/>
      <c r="C18" s="202" t="s">
        <v>1332</v>
      </c>
      <c r="D18" s="208"/>
      <c r="E18" s="40">
        <v>0</v>
      </c>
      <c r="F18" s="209">
        <v>0</v>
      </c>
    </row>
    <row r="19" spans="1:6" x14ac:dyDescent="0.2">
      <c r="A19" s="201"/>
      <c r="B19" s="201"/>
      <c r="C19" s="202" t="s">
        <v>129</v>
      </c>
      <c r="D19" s="208"/>
      <c r="E19" s="40">
        <v>60979365</v>
      </c>
      <c r="F19" s="209">
        <v>60979365</v>
      </c>
    </row>
    <row r="20" spans="1:6" x14ac:dyDescent="0.2">
      <c r="A20" s="201"/>
      <c r="B20" s="201"/>
      <c r="C20" s="202" t="s">
        <v>95</v>
      </c>
      <c r="D20" s="208"/>
      <c r="E20" s="40">
        <v>3652608.0279999999</v>
      </c>
      <c r="F20" s="209">
        <v>3652608.0279999999</v>
      </c>
    </row>
    <row r="21" spans="1:6" x14ac:dyDescent="0.2">
      <c r="A21" s="201"/>
      <c r="B21" s="201"/>
      <c r="C21" s="202" t="s">
        <v>94</v>
      </c>
      <c r="D21" s="208">
        <v>0</v>
      </c>
      <c r="E21" s="40">
        <v>51946337.089000002</v>
      </c>
      <c r="F21" s="209">
        <v>51946337.089000002</v>
      </c>
    </row>
    <row r="22" spans="1:6" x14ac:dyDescent="0.2">
      <c r="A22" s="201"/>
      <c r="B22" s="195" t="s">
        <v>322</v>
      </c>
      <c r="C22" s="196"/>
      <c r="D22" s="205">
        <v>41660764</v>
      </c>
      <c r="E22" s="206">
        <v>11984617356.501001</v>
      </c>
      <c r="F22" s="207">
        <v>12026278120.501001</v>
      </c>
    </row>
    <row r="23" spans="1:6" x14ac:dyDescent="0.2">
      <c r="A23" s="201"/>
      <c r="B23" s="195" t="s">
        <v>100</v>
      </c>
      <c r="C23" s="195" t="s">
        <v>143</v>
      </c>
      <c r="D23" s="205">
        <v>0</v>
      </c>
      <c r="E23" s="206"/>
      <c r="F23" s="207">
        <v>0</v>
      </c>
    </row>
    <row r="24" spans="1:6" x14ac:dyDescent="0.2">
      <c r="A24" s="201"/>
      <c r="B24" s="195" t="s">
        <v>323</v>
      </c>
      <c r="C24" s="196"/>
      <c r="D24" s="205">
        <v>0</v>
      </c>
      <c r="E24" s="206"/>
      <c r="F24" s="207">
        <v>0</v>
      </c>
    </row>
    <row r="25" spans="1:6" x14ac:dyDescent="0.2">
      <c r="A25" s="201"/>
      <c r="B25" s="195" t="s">
        <v>63</v>
      </c>
      <c r="C25" s="195" t="s">
        <v>339</v>
      </c>
      <c r="D25" s="205"/>
      <c r="E25" s="206">
        <v>0</v>
      </c>
      <c r="F25" s="207">
        <v>0</v>
      </c>
    </row>
    <row r="26" spans="1:6" x14ac:dyDescent="0.2">
      <c r="A26" s="201"/>
      <c r="B26" s="195" t="s">
        <v>65</v>
      </c>
      <c r="C26" s="196"/>
      <c r="D26" s="205"/>
      <c r="E26" s="206">
        <v>0</v>
      </c>
      <c r="F26" s="207">
        <v>0</v>
      </c>
    </row>
    <row r="27" spans="1:6" x14ac:dyDescent="0.2">
      <c r="A27" s="201"/>
      <c r="B27" s="195" t="s">
        <v>58</v>
      </c>
      <c r="C27" s="195" t="s">
        <v>96</v>
      </c>
      <c r="D27" s="205">
        <v>3846567</v>
      </c>
      <c r="E27" s="206"/>
      <c r="F27" s="207">
        <v>3846567</v>
      </c>
    </row>
    <row r="28" spans="1:6" x14ac:dyDescent="0.2">
      <c r="A28" s="201"/>
      <c r="B28" s="201"/>
      <c r="C28" s="202" t="s">
        <v>246</v>
      </c>
      <c r="D28" s="208">
        <v>4477627.2</v>
      </c>
      <c r="E28" s="40"/>
      <c r="F28" s="209">
        <v>4477627.2</v>
      </c>
    </row>
    <row r="29" spans="1:6" x14ac:dyDescent="0.2">
      <c r="A29" s="201"/>
      <c r="B29" s="201"/>
      <c r="C29" s="202" t="s">
        <v>129</v>
      </c>
      <c r="D29" s="208">
        <v>0</v>
      </c>
      <c r="E29" s="40"/>
      <c r="F29" s="209">
        <v>0</v>
      </c>
    </row>
    <row r="30" spans="1:6" x14ac:dyDescent="0.2">
      <c r="A30" s="201"/>
      <c r="B30" s="201"/>
      <c r="C30" s="202" t="s">
        <v>95</v>
      </c>
      <c r="D30" s="208">
        <v>3503755.21</v>
      </c>
      <c r="E30" s="40"/>
      <c r="F30" s="209">
        <v>3503755.21</v>
      </c>
    </row>
    <row r="31" spans="1:6" x14ac:dyDescent="0.2">
      <c r="A31" s="201"/>
      <c r="B31" s="201"/>
      <c r="C31" s="202" t="s">
        <v>94</v>
      </c>
      <c r="D31" s="208">
        <v>0</v>
      </c>
      <c r="E31" s="40"/>
      <c r="F31" s="209">
        <v>0</v>
      </c>
    </row>
    <row r="32" spans="1:6" x14ac:dyDescent="0.2">
      <c r="A32" s="201"/>
      <c r="B32" s="201"/>
      <c r="C32" s="202" t="s">
        <v>280</v>
      </c>
      <c r="D32" s="208">
        <v>0</v>
      </c>
      <c r="E32" s="40"/>
      <c r="F32" s="209">
        <v>0</v>
      </c>
    </row>
    <row r="33" spans="1:6" x14ac:dyDescent="0.2">
      <c r="A33" s="201"/>
      <c r="B33" s="195" t="s">
        <v>17</v>
      </c>
      <c r="C33" s="196"/>
      <c r="D33" s="205">
        <v>11827949.41</v>
      </c>
      <c r="E33" s="206"/>
      <c r="F33" s="207">
        <v>11827949.41</v>
      </c>
    </row>
    <row r="34" spans="1:6" x14ac:dyDescent="0.2">
      <c r="A34" s="201"/>
      <c r="B34" s="195" t="s">
        <v>471</v>
      </c>
      <c r="C34" s="195" t="s">
        <v>102</v>
      </c>
      <c r="D34" s="205"/>
      <c r="E34" s="206">
        <v>1327810235.1600001</v>
      </c>
      <c r="F34" s="207">
        <v>1327810235.1600001</v>
      </c>
    </row>
    <row r="35" spans="1:6" x14ac:dyDescent="0.2">
      <c r="A35" s="201"/>
      <c r="B35" s="195" t="s">
        <v>472</v>
      </c>
      <c r="C35" s="196"/>
      <c r="D35" s="205"/>
      <c r="E35" s="206">
        <v>1327810235.1600001</v>
      </c>
      <c r="F35" s="207">
        <v>1327810235.1600001</v>
      </c>
    </row>
    <row r="36" spans="1:6" x14ac:dyDescent="0.2">
      <c r="A36" s="195" t="s">
        <v>1218</v>
      </c>
      <c r="B36" s="196"/>
      <c r="C36" s="196"/>
      <c r="D36" s="205">
        <v>53488713.410000004</v>
      </c>
      <c r="E36" s="206">
        <v>13312427591.661001</v>
      </c>
      <c r="F36" s="207">
        <v>13365916305.071001</v>
      </c>
    </row>
    <row r="37" spans="1:6" x14ac:dyDescent="0.2">
      <c r="A37" s="195" t="s">
        <v>268</v>
      </c>
      <c r="B37" s="195" t="s">
        <v>100</v>
      </c>
      <c r="C37" s="195" t="s">
        <v>100</v>
      </c>
      <c r="D37" s="205">
        <v>0</v>
      </c>
      <c r="E37" s="206">
        <v>0</v>
      </c>
      <c r="F37" s="207">
        <v>0</v>
      </c>
    </row>
    <row r="38" spans="1:6" x14ac:dyDescent="0.2">
      <c r="A38" s="201"/>
      <c r="B38" s="201"/>
      <c r="C38" s="202" t="s">
        <v>96</v>
      </c>
      <c r="D38" s="208"/>
      <c r="E38" s="40">
        <v>106155.128</v>
      </c>
      <c r="F38" s="209">
        <v>106155.128</v>
      </c>
    </row>
    <row r="39" spans="1:6" x14ac:dyDescent="0.2">
      <c r="A39" s="201"/>
      <c r="B39" s="201"/>
      <c r="C39" s="202" t="s">
        <v>143</v>
      </c>
      <c r="D39" s="208">
        <v>245437.4</v>
      </c>
      <c r="E39" s="40"/>
      <c r="F39" s="209">
        <v>245437.4</v>
      </c>
    </row>
    <row r="40" spans="1:6" x14ac:dyDescent="0.2">
      <c r="A40" s="201"/>
      <c r="B40" s="201"/>
      <c r="C40" s="202" t="s">
        <v>95</v>
      </c>
      <c r="D40" s="208"/>
      <c r="E40" s="40">
        <v>0</v>
      </c>
      <c r="F40" s="209">
        <v>0</v>
      </c>
    </row>
    <row r="41" spans="1:6" x14ac:dyDescent="0.2">
      <c r="A41" s="201"/>
      <c r="B41" s="195" t="s">
        <v>323</v>
      </c>
      <c r="C41" s="196"/>
      <c r="D41" s="205">
        <v>245437.4</v>
      </c>
      <c r="E41" s="206">
        <v>106155.128</v>
      </c>
      <c r="F41" s="207">
        <v>351592.52799999999</v>
      </c>
    </row>
    <row r="42" spans="1:6" x14ac:dyDescent="0.2">
      <c r="A42" s="201"/>
      <c r="B42" s="195" t="s">
        <v>64</v>
      </c>
      <c r="C42" s="195" t="s">
        <v>9</v>
      </c>
      <c r="D42" s="205"/>
      <c r="E42" s="206">
        <v>0</v>
      </c>
      <c r="F42" s="207">
        <v>0</v>
      </c>
    </row>
    <row r="43" spans="1:6" x14ac:dyDescent="0.2">
      <c r="A43" s="201"/>
      <c r="B43" s="195" t="s">
        <v>66</v>
      </c>
      <c r="C43" s="196"/>
      <c r="D43" s="205"/>
      <c r="E43" s="206">
        <v>0</v>
      </c>
      <c r="F43" s="207">
        <v>0</v>
      </c>
    </row>
    <row r="44" spans="1:6" x14ac:dyDescent="0.2">
      <c r="A44" s="201"/>
      <c r="B44" s="195" t="s">
        <v>58</v>
      </c>
      <c r="C44" s="195" t="s">
        <v>90</v>
      </c>
      <c r="D44" s="205">
        <v>0</v>
      </c>
      <c r="E44" s="206"/>
      <c r="F44" s="207">
        <v>0</v>
      </c>
    </row>
    <row r="45" spans="1:6" x14ac:dyDescent="0.2">
      <c r="A45" s="201"/>
      <c r="B45" s="201"/>
      <c r="C45" s="202" t="s">
        <v>96</v>
      </c>
      <c r="D45" s="208">
        <v>0</v>
      </c>
      <c r="E45" s="40"/>
      <c r="F45" s="209">
        <v>0</v>
      </c>
    </row>
    <row r="46" spans="1:6" x14ac:dyDescent="0.2">
      <c r="A46" s="201"/>
      <c r="B46" s="201"/>
      <c r="C46" s="202" t="s">
        <v>246</v>
      </c>
      <c r="D46" s="208">
        <v>18531835</v>
      </c>
      <c r="E46" s="40"/>
      <c r="F46" s="209">
        <v>18531835</v>
      </c>
    </row>
    <row r="47" spans="1:6" x14ac:dyDescent="0.2">
      <c r="A47" s="201"/>
      <c r="B47" s="201"/>
      <c r="C47" s="202" t="s">
        <v>97</v>
      </c>
      <c r="D47" s="208">
        <v>0</v>
      </c>
      <c r="E47" s="40"/>
      <c r="F47" s="209">
        <v>0</v>
      </c>
    </row>
    <row r="48" spans="1:6" x14ac:dyDescent="0.2">
      <c r="A48" s="201"/>
      <c r="B48" s="201"/>
      <c r="C48" s="202" t="s">
        <v>143</v>
      </c>
      <c r="D48" s="208">
        <v>486553.25</v>
      </c>
      <c r="E48" s="40"/>
      <c r="F48" s="209">
        <v>486553.25</v>
      </c>
    </row>
    <row r="49" spans="1:6" x14ac:dyDescent="0.2">
      <c r="A49" s="201"/>
      <c r="B49" s="201"/>
      <c r="C49" s="202" t="s">
        <v>129</v>
      </c>
      <c r="D49" s="208">
        <v>0</v>
      </c>
      <c r="E49" s="40"/>
      <c r="F49" s="209">
        <v>0</v>
      </c>
    </row>
    <row r="50" spans="1:6" x14ac:dyDescent="0.2">
      <c r="A50" s="201"/>
      <c r="B50" s="201"/>
      <c r="C50" s="202" t="s">
        <v>94</v>
      </c>
      <c r="D50" s="208">
        <v>18175652.550000001</v>
      </c>
      <c r="E50" s="40"/>
      <c r="F50" s="209">
        <v>18175652.550000001</v>
      </c>
    </row>
    <row r="51" spans="1:6" x14ac:dyDescent="0.2">
      <c r="A51" s="201"/>
      <c r="B51" s="201"/>
      <c r="C51" s="202" t="s">
        <v>152</v>
      </c>
      <c r="D51" s="208">
        <v>5043417.37</v>
      </c>
      <c r="E51" s="40"/>
      <c r="F51" s="209">
        <v>5043417.37</v>
      </c>
    </row>
    <row r="52" spans="1:6" x14ac:dyDescent="0.2">
      <c r="A52" s="201"/>
      <c r="B52" s="195" t="s">
        <v>17</v>
      </c>
      <c r="C52" s="196"/>
      <c r="D52" s="205">
        <v>42237458.169999994</v>
      </c>
      <c r="E52" s="206"/>
      <c r="F52" s="207">
        <v>42237458.169999994</v>
      </c>
    </row>
    <row r="53" spans="1:6" x14ac:dyDescent="0.2">
      <c r="A53" s="201"/>
      <c r="B53" s="195" t="s">
        <v>334</v>
      </c>
      <c r="C53" s="195" t="s">
        <v>244</v>
      </c>
      <c r="D53" s="205">
        <v>0</v>
      </c>
      <c r="E53" s="206"/>
      <c r="F53" s="207">
        <v>0</v>
      </c>
    </row>
    <row r="54" spans="1:6" x14ac:dyDescent="0.2">
      <c r="A54" s="201"/>
      <c r="B54" s="201"/>
      <c r="C54" s="202" t="s">
        <v>90</v>
      </c>
      <c r="D54" s="208">
        <v>0</v>
      </c>
      <c r="E54" s="40">
        <v>171735785.71899998</v>
      </c>
      <c r="F54" s="209">
        <v>171735785.71899998</v>
      </c>
    </row>
    <row r="55" spans="1:6" x14ac:dyDescent="0.2">
      <c r="A55" s="201"/>
      <c r="B55" s="201"/>
      <c r="C55" s="202" t="s">
        <v>102</v>
      </c>
      <c r="D55" s="208"/>
      <c r="E55" s="40">
        <v>1339364.82</v>
      </c>
      <c r="F55" s="209">
        <v>1339364.82</v>
      </c>
    </row>
    <row r="56" spans="1:6" x14ac:dyDescent="0.2">
      <c r="A56" s="201"/>
      <c r="B56" s="201"/>
      <c r="C56" s="202" t="s">
        <v>1292</v>
      </c>
      <c r="D56" s="208"/>
      <c r="E56" s="40">
        <v>559330000</v>
      </c>
      <c r="F56" s="209">
        <v>559330000</v>
      </c>
    </row>
    <row r="57" spans="1:6" x14ac:dyDescent="0.2">
      <c r="A57" s="201"/>
      <c r="B57" s="201"/>
      <c r="C57" s="202" t="s">
        <v>100</v>
      </c>
      <c r="D57" s="208">
        <v>0</v>
      </c>
      <c r="E57" s="40"/>
      <c r="F57" s="209">
        <v>0</v>
      </c>
    </row>
    <row r="58" spans="1:6" x14ac:dyDescent="0.2">
      <c r="A58" s="201"/>
      <c r="B58" s="201"/>
      <c r="C58" s="202" t="s">
        <v>96</v>
      </c>
      <c r="D58" s="208">
        <v>49144491.100000001</v>
      </c>
      <c r="E58" s="40">
        <v>46574560.557000004</v>
      </c>
      <c r="F58" s="209">
        <v>95719051.657000005</v>
      </c>
    </row>
    <row r="59" spans="1:6" x14ac:dyDescent="0.2">
      <c r="A59" s="201"/>
      <c r="B59" s="201"/>
      <c r="C59" s="202" t="s">
        <v>246</v>
      </c>
      <c r="D59" s="208">
        <v>11336233.992000001</v>
      </c>
      <c r="E59" s="40">
        <v>920004405.59099996</v>
      </c>
      <c r="F59" s="209">
        <v>931340639.58299994</v>
      </c>
    </row>
    <row r="60" spans="1:6" x14ac:dyDescent="0.2">
      <c r="A60" s="201"/>
      <c r="B60" s="201"/>
      <c r="C60" s="202" t="s">
        <v>1195</v>
      </c>
      <c r="D60" s="208">
        <v>1439160.7709999999</v>
      </c>
      <c r="E60" s="40">
        <v>36253168.081</v>
      </c>
      <c r="F60" s="209">
        <v>37692328.851999998</v>
      </c>
    </row>
    <row r="61" spans="1:6" x14ac:dyDescent="0.2">
      <c r="A61" s="201"/>
      <c r="B61" s="201"/>
      <c r="C61" s="202" t="s">
        <v>1420</v>
      </c>
      <c r="D61" s="208">
        <v>35525.324000000001</v>
      </c>
      <c r="E61" s="40">
        <v>43072846.299999997</v>
      </c>
      <c r="F61" s="209">
        <v>43108371.623999998</v>
      </c>
    </row>
    <row r="62" spans="1:6" x14ac:dyDescent="0.2">
      <c r="A62" s="201"/>
      <c r="B62" s="201"/>
      <c r="C62" s="202" t="s">
        <v>339</v>
      </c>
      <c r="D62" s="208">
        <v>0</v>
      </c>
      <c r="E62" s="40"/>
      <c r="F62" s="209">
        <v>0</v>
      </c>
    </row>
    <row r="63" spans="1:6" x14ac:dyDescent="0.2">
      <c r="A63" s="201"/>
      <c r="B63" s="201"/>
      <c r="C63" s="202" t="s">
        <v>9</v>
      </c>
      <c r="D63" s="208"/>
      <c r="E63" s="40">
        <v>0</v>
      </c>
      <c r="F63" s="209">
        <v>0</v>
      </c>
    </row>
    <row r="64" spans="1:6" x14ac:dyDescent="0.2">
      <c r="A64" s="201"/>
      <c r="B64" s="201"/>
      <c r="C64" s="202" t="s">
        <v>97</v>
      </c>
      <c r="D64" s="208">
        <v>30456073.870000001</v>
      </c>
      <c r="E64" s="40">
        <v>116714725.96900001</v>
      </c>
      <c r="F64" s="209">
        <v>147170799.83900002</v>
      </c>
    </row>
    <row r="65" spans="1:6" x14ac:dyDescent="0.2">
      <c r="A65" s="201"/>
      <c r="B65" s="201"/>
      <c r="C65" s="202" t="s">
        <v>143</v>
      </c>
      <c r="D65" s="208">
        <v>30011093.835999999</v>
      </c>
      <c r="E65" s="40">
        <v>26597756.280999999</v>
      </c>
      <c r="F65" s="209">
        <v>56608850.116999999</v>
      </c>
    </row>
    <row r="66" spans="1:6" x14ac:dyDescent="0.2">
      <c r="A66" s="201"/>
      <c r="B66" s="201"/>
      <c r="C66" s="202" t="s">
        <v>1332</v>
      </c>
      <c r="D66" s="208">
        <v>75949.86</v>
      </c>
      <c r="E66" s="40">
        <v>20633039</v>
      </c>
      <c r="F66" s="209">
        <v>20708988.859999999</v>
      </c>
    </row>
    <row r="67" spans="1:6" x14ac:dyDescent="0.2">
      <c r="A67" s="201"/>
      <c r="B67" s="201"/>
      <c r="C67" s="202" t="s">
        <v>247</v>
      </c>
      <c r="D67" s="208">
        <v>0</v>
      </c>
      <c r="E67" s="40"/>
      <c r="F67" s="209">
        <v>0</v>
      </c>
    </row>
    <row r="68" spans="1:6" x14ac:dyDescent="0.2">
      <c r="A68" s="201"/>
      <c r="B68" s="201"/>
      <c r="C68" s="202" t="s">
        <v>1466</v>
      </c>
      <c r="D68" s="208">
        <v>1837857.03</v>
      </c>
      <c r="E68" s="40">
        <v>486240.75</v>
      </c>
      <c r="F68" s="209">
        <v>2324097.7800000003</v>
      </c>
    </row>
    <row r="69" spans="1:6" x14ac:dyDescent="0.2">
      <c r="A69" s="201"/>
      <c r="B69" s="201"/>
      <c r="C69" s="202" t="s">
        <v>13</v>
      </c>
      <c r="D69" s="208">
        <v>0</v>
      </c>
      <c r="E69" s="40"/>
      <c r="F69" s="209">
        <v>0</v>
      </c>
    </row>
    <row r="70" spans="1:6" x14ac:dyDescent="0.2">
      <c r="A70" s="201"/>
      <c r="B70" s="201"/>
      <c r="C70" s="202" t="s">
        <v>129</v>
      </c>
      <c r="D70" s="208">
        <v>63504.75</v>
      </c>
      <c r="E70" s="40">
        <v>1061231848.431</v>
      </c>
      <c r="F70" s="209">
        <v>1061295353.181</v>
      </c>
    </row>
    <row r="71" spans="1:6" x14ac:dyDescent="0.2">
      <c r="A71" s="201"/>
      <c r="B71" s="201"/>
      <c r="C71" s="202" t="s">
        <v>95</v>
      </c>
      <c r="D71" s="208">
        <v>7804948.0939999996</v>
      </c>
      <c r="E71" s="40">
        <v>90708504.856000006</v>
      </c>
      <c r="F71" s="209">
        <v>98513452.950000003</v>
      </c>
    </row>
    <row r="72" spans="1:6" x14ac:dyDescent="0.2">
      <c r="A72" s="201"/>
      <c r="B72" s="201"/>
      <c r="C72" s="202" t="s">
        <v>94</v>
      </c>
      <c r="D72" s="208">
        <v>4679281.7649999997</v>
      </c>
      <c r="E72" s="40">
        <v>23892001.689999998</v>
      </c>
      <c r="F72" s="209">
        <v>28571283.454999998</v>
      </c>
    </row>
    <row r="73" spans="1:6" x14ac:dyDescent="0.2">
      <c r="A73" s="201"/>
      <c r="B73" s="201"/>
      <c r="C73" s="202" t="s">
        <v>1597</v>
      </c>
      <c r="D73" s="208">
        <v>0</v>
      </c>
      <c r="E73" s="40"/>
      <c r="F73" s="209">
        <v>0</v>
      </c>
    </row>
    <row r="74" spans="1:6" x14ac:dyDescent="0.2">
      <c r="A74" s="201"/>
      <c r="B74" s="201"/>
      <c r="C74" s="202" t="s">
        <v>947</v>
      </c>
      <c r="D74" s="208">
        <v>72046.452000000005</v>
      </c>
      <c r="E74" s="40"/>
      <c r="F74" s="209">
        <v>72046.452000000005</v>
      </c>
    </row>
    <row r="75" spans="1:6" x14ac:dyDescent="0.2">
      <c r="A75" s="201"/>
      <c r="B75" s="201"/>
      <c r="C75" s="202" t="s">
        <v>1507</v>
      </c>
      <c r="D75" s="208">
        <v>5059596</v>
      </c>
      <c r="E75" s="40"/>
      <c r="F75" s="209">
        <v>5059596</v>
      </c>
    </row>
    <row r="76" spans="1:6" x14ac:dyDescent="0.2">
      <c r="A76" s="201"/>
      <c r="B76" s="201"/>
      <c r="C76" s="202" t="s">
        <v>1539</v>
      </c>
      <c r="D76" s="208"/>
      <c r="E76" s="40">
        <v>10270503.245000001</v>
      </c>
      <c r="F76" s="209">
        <v>10270503.245000001</v>
      </c>
    </row>
    <row r="77" spans="1:6" x14ac:dyDescent="0.2">
      <c r="A77" s="201"/>
      <c r="B77" s="201"/>
      <c r="C77" s="202" t="s">
        <v>280</v>
      </c>
      <c r="D77" s="208">
        <v>0</v>
      </c>
      <c r="E77" s="40">
        <v>243589322.73700005</v>
      </c>
      <c r="F77" s="209">
        <v>243589322.73700005</v>
      </c>
    </row>
    <row r="78" spans="1:6" x14ac:dyDescent="0.2">
      <c r="A78" s="201"/>
      <c r="B78" s="201"/>
      <c r="C78" s="202" t="s">
        <v>152</v>
      </c>
      <c r="D78" s="208">
        <v>2280498.2390000001</v>
      </c>
      <c r="E78" s="40">
        <v>49481863.561000004</v>
      </c>
      <c r="F78" s="209">
        <v>51762361.800000004</v>
      </c>
    </row>
    <row r="79" spans="1:6" x14ac:dyDescent="0.2">
      <c r="A79" s="201"/>
      <c r="B79" s="195" t="s">
        <v>338</v>
      </c>
      <c r="C79" s="196"/>
      <c r="D79" s="205">
        <v>144296261.08299997</v>
      </c>
      <c r="E79" s="206">
        <v>3421915937.5879998</v>
      </c>
      <c r="F79" s="207">
        <v>3566212198.671</v>
      </c>
    </row>
    <row r="80" spans="1:6" x14ac:dyDescent="0.2">
      <c r="A80" s="201"/>
      <c r="B80" s="195" t="s">
        <v>124</v>
      </c>
      <c r="C80" s="195" t="s">
        <v>280</v>
      </c>
      <c r="D80" s="205"/>
      <c r="E80" s="206">
        <v>0</v>
      </c>
      <c r="F80" s="207">
        <v>0</v>
      </c>
    </row>
    <row r="81" spans="1:6" x14ac:dyDescent="0.2">
      <c r="A81" s="201"/>
      <c r="B81" s="195" t="s">
        <v>324</v>
      </c>
      <c r="C81" s="196"/>
      <c r="D81" s="205"/>
      <c r="E81" s="206">
        <v>0</v>
      </c>
      <c r="F81" s="207">
        <v>0</v>
      </c>
    </row>
    <row r="82" spans="1:6" x14ac:dyDescent="0.2">
      <c r="A82" s="195" t="s">
        <v>325</v>
      </c>
      <c r="B82" s="196"/>
      <c r="C82" s="196"/>
      <c r="D82" s="205">
        <v>186779156.653</v>
      </c>
      <c r="E82" s="206">
        <v>3422022092.7159996</v>
      </c>
      <c r="F82" s="207">
        <v>3608801249.369</v>
      </c>
    </row>
    <row r="83" spans="1:6" x14ac:dyDescent="0.2">
      <c r="A83" s="203" t="s">
        <v>285</v>
      </c>
      <c r="B83" s="204"/>
      <c r="C83" s="204"/>
      <c r="D83" s="210">
        <v>240267870.06300002</v>
      </c>
      <c r="E83" s="211">
        <v>16734449684.377001</v>
      </c>
      <c r="F83" s="212">
        <v>16974717554.440002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BreakPreview" zoomScaleSheetLayoutView="100" workbookViewId="0">
      <selection activeCell="A8" sqref="A8"/>
    </sheetView>
  </sheetViews>
  <sheetFormatPr defaultRowHeight="12.75" x14ac:dyDescent="0.2"/>
  <cols>
    <col min="1" max="1" width="49.85546875" style="5" customWidth="1"/>
    <col min="2" max="2" width="19.7109375" style="5" bestFit="1" customWidth="1"/>
    <col min="3" max="4" width="12.5703125" style="5" customWidth="1"/>
    <col min="5" max="5" width="11.7109375" style="5" customWidth="1"/>
    <col min="6" max="6" width="9.28515625" style="5" bestFit="1" customWidth="1"/>
    <col min="7" max="7" width="15" style="5" bestFit="1" customWidth="1"/>
    <col min="8" max="16384" width="9.140625" style="5"/>
  </cols>
  <sheetData>
    <row r="1" spans="1:9" ht="25.5" customHeight="1" x14ac:dyDescent="0.2">
      <c r="A1" s="370" t="s">
        <v>310</v>
      </c>
      <c r="B1" s="371"/>
      <c r="C1" s="371"/>
      <c r="D1" s="371"/>
      <c r="E1" s="372"/>
    </row>
    <row r="2" spans="1:9" ht="29.25" customHeight="1" x14ac:dyDescent="0.2">
      <c r="A2" s="373" t="s">
        <v>311</v>
      </c>
      <c r="B2" s="374"/>
      <c r="C2" s="374"/>
      <c r="D2" s="374"/>
      <c r="E2" s="375"/>
    </row>
    <row r="3" spans="1:9" ht="30" customHeight="1" x14ac:dyDescent="0.2">
      <c r="A3" s="376" t="s">
        <v>1804</v>
      </c>
      <c r="B3" s="377"/>
      <c r="C3" s="377"/>
      <c r="D3" s="377"/>
      <c r="E3" s="377"/>
      <c r="F3" s="20"/>
      <c r="G3" s="20"/>
      <c r="H3" s="20"/>
      <c r="I3" s="20"/>
    </row>
    <row r="4" spans="1:9" ht="17.25" customHeight="1" x14ac:dyDescent="0.2">
      <c r="A4" s="378" t="s">
        <v>304</v>
      </c>
      <c r="B4" s="379"/>
      <c r="C4" s="379"/>
      <c r="D4" s="379"/>
      <c r="E4" s="380"/>
    </row>
    <row r="5" spans="1:9" hidden="1" x14ac:dyDescent="0.2">
      <c r="A5" s="282" t="s">
        <v>1808</v>
      </c>
      <c r="B5" s="281"/>
      <c r="C5" s="282" t="s">
        <v>261</v>
      </c>
      <c r="D5" s="281"/>
      <c r="E5" s="284"/>
      <c r="F5"/>
      <c r="G5"/>
      <c r="H5"/>
    </row>
    <row r="6" spans="1:9" s="46" customFormat="1" x14ac:dyDescent="0.2">
      <c r="A6" s="317" t="s">
        <v>276</v>
      </c>
      <c r="B6" s="317" t="s">
        <v>337</v>
      </c>
      <c r="C6" s="318" t="s">
        <v>263</v>
      </c>
      <c r="D6" s="319" t="s">
        <v>262</v>
      </c>
      <c r="E6" s="347" t="s">
        <v>285</v>
      </c>
      <c r="F6"/>
      <c r="G6"/>
      <c r="H6"/>
    </row>
    <row r="7" spans="1:9" s="6" customFormat="1" ht="20.100000000000001" customHeight="1" x14ac:dyDescent="0.2">
      <c r="A7" s="215" t="s">
        <v>470</v>
      </c>
      <c r="B7" s="248" t="s">
        <v>1767</v>
      </c>
      <c r="C7" s="250"/>
      <c r="D7" s="256">
        <v>2238989700.9757605</v>
      </c>
      <c r="E7" s="257">
        <v>2238989700.9757605</v>
      </c>
      <c r="F7" s="7"/>
      <c r="G7" s="7"/>
      <c r="H7" s="7"/>
    </row>
    <row r="8" spans="1:9" s="23" customFormat="1" ht="20.100000000000001" customHeight="1" x14ac:dyDescent="0.2">
      <c r="A8" s="251"/>
      <c r="B8" s="286" t="s">
        <v>798</v>
      </c>
      <c r="C8" s="261"/>
      <c r="D8" s="42">
        <v>1140000000</v>
      </c>
      <c r="E8" s="262">
        <v>1140000000</v>
      </c>
      <c r="F8" s="14"/>
      <c r="G8" s="14"/>
      <c r="H8" s="14"/>
    </row>
    <row r="9" spans="1:9" s="6" customFormat="1" ht="20.100000000000001" customHeight="1" x14ac:dyDescent="0.2">
      <c r="A9" s="251"/>
      <c r="B9" s="286" t="s">
        <v>1675</v>
      </c>
      <c r="C9" s="261"/>
      <c r="D9" s="42">
        <v>600000000</v>
      </c>
      <c r="E9" s="262">
        <v>600000000</v>
      </c>
      <c r="F9" s="7"/>
      <c r="G9" s="7"/>
      <c r="H9" s="7"/>
    </row>
    <row r="10" spans="1:9" s="23" customFormat="1" ht="20.100000000000001" customHeight="1" x14ac:dyDescent="0.2">
      <c r="A10" s="251"/>
      <c r="B10" s="286" t="s">
        <v>457</v>
      </c>
      <c r="C10" s="261"/>
      <c r="D10" s="42">
        <v>400000000</v>
      </c>
      <c r="E10" s="262">
        <v>400000000</v>
      </c>
      <c r="F10" s="7"/>
      <c r="G10" s="7"/>
      <c r="H10" s="7"/>
    </row>
    <row r="11" spans="1:9" s="6" customFormat="1" ht="20.100000000000001" customHeight="1" x14ac:dyDescent="0.2">
      <c r="A11" s="251"/>
      <c r="B11" s="268" t="s">
        <v>469</v>
      </c>
      <c r="C11" s="261"/>
      <c r="D11" s="42">
        <v>343500000</v>
      </c>
      <c r="E11" s="262">
        <v>343500000</v>
      </c>
      <c r="F11" s="7"/>
      <c r="G11" s="7"/>
      <c r="H11" s="7"/>
    </row>
    <row r="12" spans="1:9" s="23" customFormat="1" ht="20.100000000000001" customHeight="1" x14ac:dyDescent="0.2">
      <c r="A12" s="217" t="s">
        <v>473</v>
      </c>
      <c r="B12" s="218"/>
      <c r="C12" s="258"/>
      <c r="D12" s="259">
        <v>4722489700.9757605</v>
      </c>
      <c r="E12" s="260">
        <v>4722489700.9757605</v>
      </c>
      <c r="F12" s="7"/>
      <c r="G12" s="7"/>
      <c r="H12" s="7"/>
    </row>
    <row r="13" spans="1:9" s="23" customFormat="1" ht="20.100000000000001" customHeight="1" x14ac:dyDescent="0.2">
      <c r="A13" s="215" t="s">
        <v>279</v>
      </c>
      <c r="B13" s="215" t="s">
        <v>88</v>
      </c>
      <c r="C13" s="250"/>
      <c r="D13" s="256">
        <v>1783104000.1249664</v>
      </c>
      <c r="E13" s="257">
        <v>1783104000.1249664</v>
      </c>
      <c r="F13" s="7"/>
      <c r="G13" s="7"/>
      <c r="H13" s="7"/>
    </row>
    <row r="14" spans="1:9" s="6" customFormat="1" ht="20.100000000000001" customHeight="1" x14ac:dyDescent="0.2">
      <c r="A14" s="251"/>
      <c r="B14" s="286" t="s">
        <v>933</v>
      </c>
      <c r="C14" s="261"/>
      <c r="D14" s="42">
        <v>178568000.28570881</v>
      </c>
      <c r="E14" s="262">
        <v>178568000.28570881</v>
      </c>
      <c r="F14" s="7"/>
      <c r="G14" s="7"/>
      <c r="H14" s="7"/>
    </row>
    <row r="15" spans="1:9" s="6" customFormat="1" ht="20.100000000000001" customHeight="1" x14ac:dyDescent="0.2">
      <c r="A15" s="251"/>
      <c r="B15" s="286" t="s">
        <v>1771</v>
      </c>
      <c r="C15" s="261"/>
      <c r="D15" s="42">
        <v>52000000.0832</v>
      </c>
      <c r="E15" s="262">
        <v>52000000.0832</v>
      </c>
      <c r="F15" s="7"/>
      <c r="G15" s="7"/>
      <c r="H15" s="7"/>
    </row>
    <row r="16" spans="1:9" s="6" customFormat="1" ht="20.100000000000001" customHeight="1" x14ac:dyDescent="0.2">
      <c r="A16" s="251"/>
      <c r="B16" s="286" t="s">
        <v>151</v>
      </c>
      <c r="C16" s="261">
        <v>54762500</v>
      </c>
      <c r="D16" s="42">
        <v>195000000</v>
      </c>
      <c r="E16" s="262">
        <v>249762500</v>
      </c>
      <c r="F16" s="7"/>
      <c r="G16" s="7"/>
      <c r="H16" s="7"/>
    </row>
    <row r="17" spans="1:8" s="6" customFormat="1" ht="20.100000000000001" customHeight="1" x14ac:dyDescent="0.2">
      <c r="A17" s="251"/>
      <c r="B17" s="268" t="s">
        <v>153</v>
      </c>
      <c r="C17" s="261"/>
      <c r="D17" s="42">
        <v>92015154.590571672</v>
      </c>
      <c r="E17" s="262">
        <v>92015154.590571672</v>
      </c>
      <c r="F17" s="7"/>
      <c r="G17" s="7"/>
      <c r="H17" s="7"/>
    </row>
    <row r="18" spans="1:8" s="6" customFormat="1" ht="15.95" customHeight="1" x14ac:dyDescent="0.2">
      <c r="A18" s="251"/>
      <c r="B18" s="286" t="s">
        <v>159</v>
      </c>
      <c r="C18" s="261"/>
      <c r="D18" s="42">
        <v>252500000</v>
      </c>
      <c r="E18" s="262">
        <v>252500000</v>
      </c>
      <c r="F18" s="7"/>
      <c r="G18" s="7"/>
      <c r="H18" s="7"/>
    </row>
    <row r="19" spans="1:8" s="6" customFormat="1" ht="15.95" customHeight="1" x14ac:dyDescent="0.2">
      <c r="A19" s="251"/>
      <c r="B19" s="286" t="s">
        <v>21</v>
      </c>
      <c r="C19" s="261"/>
      <c r="D19" s="42">
        <v>881500000</v>
      </c>
      <c r="E19" s="262">
        <v>881500000</v>
      </c>
      <c r="F19" s="7"/>
      <c r="G19" s="7"/>
      <c r="H19" s="7"/>
    </row>
    <row r="20" spans="1:8" s="6" customFormat="1" ht="15.95" customHeight="1" x14ac:dyDescent="0.2">
      <c r="A20" s="251"/>
      <c r="B20" s="286" t="s">
        <v>193</v>
      </c>
      <c r="C20" s="261"/>
      <c r="D20" s="42">
        <v>72000000</v>
      </c>
      <c r="E20" s="262">
        <v>72000000</v>
      </c>
      <c r="F20" s="7"/>
      <c r="G20" s="7"/>
      <c r="H20" s="7"/>
    </row>
    <row r="21" spans="1:8" s="6" customFormat="1" ht="15.95" customHeight="1" x14ac:dyDescent="0.2">
      <c r="A21" s="217" t="s">
        <v>314</v>
      </c>
      <c r="B21" s="218"/>
      <c r="C21" s="258">
        <v>54762500</v>
      </c>
      <c r="D21" s="259">
        <v>3506687155.0844474</v>
      </c>
      <c r="E21" s="260">
        <v>3561449655.0844474</v>
      </c>
      <c r="F21" s="7"/>
      <c r="G21" s="7"/>
      <c r="H21" s="7"/>
    </row>
    <row r="22" spans="1:8" s="6" customFormat="1" ht="15.95" customHeight="1" x14ac:dyDescent="0.2">
      <c r="A22" s="215" t="s">
        <v>1454</v>
      </c>
      <c r="B22" s="248" t="s">
        <v>1450</v>
      </c>
      <c r="C22" s="250">
        <v>41660764</v>
      </c>
      <c r="D22" s="256">
        <v>2000000000</v>
      </c>
      <c r="E22" s="257">
        <v>2041660764</v>
      </c>
      <c r="F22" s="7"/>
      <c r="G22" s="7"/>
      <c r="H22" s="7"/>
    </row>
    <row r="23" spans="1:8" s="6" customFormat="1" ht="15.95" customHeight="1" x14ac:dyDescent="0.2">
      <c r="A23" s="269" t="s">
        <v>1624</v>
      </c>
      <c r="B23" s="270"/>
      <c r="C23" s="271">
        <v>41660764</v>
      </c>
      <c r="D23" s="272">
        <v>2000000000</v>
      </c>
      <c r="E23" s="273">
        <v>2041660764</v>
      </c>
    </row>
    <row r="24" spans="1:8" s="6" customFormat="1" ht="15.95" customHeight="1" x14ac:dyDescent="0.2">
      <c r="A24" s="215" t="s">
        <v>284</v>
      </c>
      <c r="B24" s="248" t="s">
        <v>1711</v>
      </c>
      <c r="C24" s="250"/>
      <c r="D24" s="256">
        <v>1012023344.8410438</v>
      </c>
      <c r="E24" s="257">
        <v>1012023344.8410438</v>
      </c>
    </row>
    <row r="25" spans="1:8" s="6" customFormat="1" ht="15.95" customHeight="1" x14ac:dyDescent="0.2">
      <c r="A25" s="251"/>
      <c r="B25" s="286" t="s">
        <v>264</v>
      </c>
      <c r="C25" s="261">
        <v>157341269.58656994</v>
      </c>
      <c r="D25" s="42"/>
      <c r="E25" s="262">
        <v>157341269.58656994</v>
      </c>
    </row>
    <row r="26" spans="1:8" s="6" customFormat="1" ht="15.95" customHeight="1" x14ac:dyDescent="0.2">
      <c r="A26" s="251"/>
      <c r="B26" s="286" t="s">
        <v>175</v>
      </c>
      <c r="C26" s="261">
        <v>27551057.820734717</v>
      </c>
      <c r="D26" s="42"/>
      <c r="E26" s="262">
        <v>27551057.820734717</v>
      </c>
    </row>
    <row r="27" spans="1:8" s="176" customFormat="1" ht="15.95" customHeight="1" x14ac:dyDescent="0.2">
      <c r="A27" s="251"/>
      <c r="B27" s="286" t="s">
        <v>203</v>
      </c>
      <c r="C27" s="261"/>
      <c r="D27" s="42">
        <v>1200000000</v>
      </c>
      <c r="E27" s="262">
        <v>1200000000</v>
      </c>
    </row>
    <row r="28" spans="1:8" ht="15.95" customHeight="1" x14ac:dyDescent="0.2">
      <c r="A28" s="215" t="s">
        <v>313</v>
      </c>
      <c r="B28" s="216"/>
      <c r="C28" s="250">
        <v>184892327.40730464</v>
      </c>
      <c r="D28" s="256">
        <v>2212023344.8410439</v>
      </c>
      <c r="E28" s="257">
        <v>2396915672.2483482</v>
      </c>
    </row>
    <row r="29" spans="1:8" ht="15.95" customHeight="1" x14ac:dyDescent="0.2">
      <c r="A29" s="215" t="s">
        <v>1699</v>
      </c>
      <c r="B29" s="248" t="s">
        <v>1695</v>
      </c>
      <c r="C29" s="250"/>
      <c r="D29" s="256">
        <v>3000000000</v>
      </c>
      <c r="E29" s="257">
        <v>3000000000</v>
      </c>
    </row>
    <row r="30" spans="1:8" ht="15.95" customHeight="1" x14ac:dyDescent="0.2">
      <c r="A30" s="215" t="s">
        <v>1709</v>
      </c>
      <c r="B30" s="216"/>
      <c r="C30" s="250"/>
      <c r="D30" s="256">
        <v>3000000000</v>
      </c>
      <c r="E30" s="257">
        <v>3000000000</v>
      </c>
    </row>
    <row r="31" spans="1:8" ht="15.95" customHeight="1" x14ac:dyDescent="0.2">
      <c r="A31" s="219" t="s">
        <v>285</v>
      </c>
      <c r="B31" s="220"/>
      <c r="C31" s="263">
        <v>281315591.40730464</v>
      </c>
      <c r="D31" s="264">
        <v>15441200200.901251</v>
      </c>
      <c r="E31" s="265">
        <v>15722515792.308556</v>
      </c>
    </row>
    <row r="32" spans="1:8" ht="15.95" customHeight="1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</sheetData>
  <mergeCells count="4">
    <mergeCell ref="A1:E1"/>
    <mergeCell ref="A2:E2"/>
    <mergeCell ref="A3:E3"/>
    <mergeCell ref="A4:E4"/>
  </mergeCells>
  <phoneticPr fontId="18" type="noConversion"/>
  <printOptions horizontalCentered="1" gridLines="1"/>
  <pageMargins left="0.75" right="0.75" top="0.38" bottom="0.35" header="0.17" footer="0.14000000000000001"/>
  <pageSetup paperSize="9" firstPageNumber="2" orientation="landscape" useFirstPageNumber="1" r:id="rId2"/>
  <headerFooter alignWithMargins="0">
    <oddFooter>&amp;L&amp;Z&amp;F&amp;R&amp;P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view="pageBreakPreview" zoomScaleSheetLayoutView="100" workbookViewId="0">
      <selection activeCell="A5" sqref="A5"/>
    </sheetView>
  </sheetViews>
  <sheetFormatPr defaultColWidth="12.5703125" defaultRowHeight="12.75" x14ac:dyDescent="0.2"/>
  <cols>
    <col min="1" max="1" width="34.85546875" style="5" customWidth="1"/>
    <col min="2" max="2" width="19.7109375" style="5" bestFit="1" customWidth="1"/>
    <col min="3" max="5" width="13.140625" style="5" bestFit="1" customWidth="1"/>
    <col min="6" max="6" width="10.5703125" style="5" bestFit="1" customWidth="1"/>
    <col min="7" max="16384" width="12.5703125" style="5"/>
  </cols>
  <sheetData>
    <row r="1" spans="1:6" s="8" customFormat="1" ht="23.25" customHeight="1" x14ac:dyDescent="0.2">
      <c r="A1" s="381" t="s">
        <v>315</v>
      </c>
      <c r="B1" s="382"/>
      <c r="C1" s="382"/>
      <c r="D1" s="382"/>
      <c r="E1" s="382"/>
      <c r="F1" s="382"/>
    </row>
    <row r="2" spans="1:6" s="8" customFormat="1" ht="23.25" customHeight="1" x14ac:dyDescent="0.2">
      <c r="A2" s="381" t="s">
        <v>311</v>
      </c>
      <c r="B2" s="382"/>
      <c r="C2" s="382"/>
      <c r="D2" s="382"/>
      <c r="E2" s="382"/>
      <c r="F2" s="382"/>
    </row>
    <row r="3" spans="1:6" s="8" customFormat="1" ht="23.25" customHeight="1" x14ac:dyDescent="0.2">
      <c r="A3" s="383" t="s">
        <v>1804</v>
      </c>
      <c r="B3" s="384"/>
      <c r="C3" s="384"/>
      <c r="D3" s="384"/>
      <c r="E3" s="384"/>
      <c r="F3" s="384"/>
    </row>
    <row r="4" spans="1:6" s="8" customFormat="1" ht="23.25" customHeight="1" x14ac:dyDescent="0.2">
      <c r="A4" s="385" t="s">
        <v>304</v>
      </c>
      <c r="B4" s="386"/>
      <c r="C4" s="386"/>
      <c r="D4" s="386"/>
      <c r="E4" s="386"/>
      <c r="F4" s="386"/>
    </row>
    <row r="5" spans="1:6" s="30" customFormat="1" ht="57.75" customHeight="1" x14ac:dyDescent="0.2">
      <c r="A5" s="47" t="s">
        <v>276</v>
      </c>
      <c r="B5" s="47" t="s">
        <v>269</v>
      </c>
      <c r="C5" s="47" t="s">
        <v>319</v>
      </c>
      <c r="D5" s="47" t="s">
        <v>1098</v>
      </c>
      <c r="E5" s="47" t="s">
        <v>474</v>
      </c>
      <c r="F5" s="47" t="s">
        <v>613</v>
      </c>
    </row>
    <row r="6" spans="1:6" s="6" customFormat="1" ht="17.25" hidden="1" customHeight="1" x14ac:dyDescent="0.2">
      <c r="A6" s="254" t="s">
        <v>1808</v>
      </c>
      <c r="B6" s="216"/>
      <c r="C6" s="254" t="s">
        <v>84</v>
      </c>
      <c r="D6" s="216"/>
      <c r="E6" s="216"/>
      <c r="F6" s="255"/>
    </row>
    <row r="7" spans="1:6" s="6" customFormat="1" hidden="1" x14ac:dyDescent="0.2">
      <c r="A7" s="254" t="s">
        <v>276</v>
      </c>
      <c r="B7" s="254" t="s">
        <v>337</v>
      </c>
      <c r="C7" s="215" t="s">
        <v>102</v>
      </c>
      <c r="D7" s="266" t="s">
        <v>334</v>
      </c>
      <c r="E7" s="266" t="s">
        <v>471</v>
      </c>
      <c r="F7" s="280" t="s">
        <v>285</v>
      </c>
    </row>
    <row r="8" spans="1:6" s="6" customFormat="1" ht="15.95" customHeight="1" x14ac:dyDescent="0.2">
      <c r="A8" s="215" t="s">
        <v>470</v>
      </c>
      <c r="B8" s="215" t="s">
        <v>1767</v>
      </c>
      <c r="C8" s="250">
        <v>2238989700.9757605</v>
      </c>
      <c r="D8" s="256"/>
      <c r="E8" s="256"/>
      <c r="F8" s="257">
        <v>2238989700.9757605</v>
      </c>
    </row>
    <row r="9" spans="1:6" s="23" customFormat="1" ht="15.95" customHeight="1" x14ac:dyDescent="0.2">
      <c r="A9" s="251"/>
      <c r="B9" s="268" t="s">
        <v>798</v>
      </c>
      <c r="C9" s="261">
        <v>1140000000</v>
      </c>
      <c r="D9" s="42"/>
      <c r="E9" s="42"/>
      <c r="F9" s="262">
        <v>1140000000</v>
      </c>
    </row>
    <row r="10" spans="1:6" s="6" customFormat="1" ht="15.95" customHeight="1" x14ac:dyDescent="0.2">
      <c r="A10" s="251"/>
      <c r="B10" s="268" t="s">
        <v>1675</v>
      </c>
      <c r="C10" s="261">
        <v>600000000</v>
      </c>
      <c r="D10" s="42"/>
      <c r="E10" s="42"/>
      <c r="F10" s="262">
        <v>600000000</v>
      </c>
    </row>
    <row r="11" spans="1:6" s="23" customFormat="1" ht="15.95" customHeight="1" x14ac:dyDescent="0.2">
      <c r="A11" s="251"/>
      <c r="B11" s="268" t="s">
        <v>457</v>
      </c>
      <c r="C11" s="261">
        <v>400000000</v>
      </c>
      <c r="D11" s="42"/>
      <c r="E11" s="42"/>
      <c r="F11" s="262">
        <v>400000000</v>
      </c>
    </row>
    <row r="12" spans="1:6" s="6" customFormat="1" ht="15.95" customHeight="1" x14ac:dyDescent="0.2">
      <c r="A12" s="251"/>
      <c r="B12" s="268" t="s">
        <v>469</v>
      </c>
      <c r="C12" s="261">
        <v>343500000</v>
      </c>
      <c r="D12" s="42"/>
      <c r="E12" s="42"/>
      <c r="F12" s="262">
        <v>343500000</v>
      </c>
    </row>
    <row r="13" spans="1:6" s="23" customFormat="1" ht="15.95" customHeight="1" x14ac:dyDescent="0.2">
      <c r="A13" s="217" t="s">
        <v>473</v>
      </c>
      <c r="B13" s="218"/>
      <c r="C13" s="258">
        <v>4722489700.9757605</v>
      </c>
      <c r="D13" s="259"/>
      <c r="E13" s="259"/>
      <c r="F13" s="260">
        <v>4722489700.9757605</v>
      </c>
    </row>
    <row r="14" spans="1:6" s="23" customFormat="1" ht="15.95" customHeight="1" x14ac:dyDescent="0.2">
      <c r="A14" s="215" t="s">
        <v>279</v>
      </c>
      <c r="B14" s="215" t="s">
        <v>88</v>
      </c>
      <c r="C14" s="250">
        <v>1278104000.1249664</v>
      </c>
      <c r="D14" s="256">
        <v>505000000</v>
      </c>
      <c r="E14" s="256"/>
      <c r="F14" s="257">
        <v>1783104000.1249664</v>
      </c>
    </row>
    <row r="15" spans="1:6" ht="15.95" customHeight="1" x14ac:dyDescent="0.2">
      <c r="A15" s="251"/>
      <c r="B15" s="268" t="s">
        <v>933</v>
      </c>
      <c r="C15" s="261"/>
      <c r="D15" s="42">
        <v>178568000.28570881</v>
      </c>
      <c r="E15" s="42"/>
      <c r="F15" s="262">
        <v>178568000.28570881</v>
      </c>
    </row>
    <row r="16" spans="1:6" ht="15.95" customHeight="1" x14ac:dyDescent="0.2">
      <c r="A16" s="251"/>
      <c r="B16" s="268" t="s">
        <v>1771</v>
      </c>
      <c r="C16" s="261">
        <v>52000000.0832</v>
      </c>
      <c r="D16" s="42"/>
      <c r="E16" s="42"/>
      <c r="F16" s="262">
        <v>52000000.0832</v>
      </c>
    </row>
    <row r="17" spans="1:6" ht="15.95" customHeight="1" x14ac:dyDescent="0.2">
      <c r="A17" s="251"/>
      <c r="B17" s="268" t="s">
        <v>151</v>
      </c>
      <c r="C17" s="261"/>
      <c r="D17" s="42">
        <v>249762500</v>
      </c>
      <c r="E17" s="42"/>
      <c r="F17" s="262">
        <v>249762500</v>
      </c>
    </row>
    <row r="18" spans="1:6" ht="15.95" customHeight="1" x14ac:dyDescent="0.2">
      <c r="A18" s="251"/>
      <c r="B18" s="268" t="s">
        <v>153</v>
      </c>
      <c r="C18" s="261"/>
      <c r="D18" s="42">
        <v>92015154.590571672</v>
      </c>
      <c r="E18" s="42"/>
      <c r="F18" s="262">
        <v>92015154.590571672</v>
      </c>
    </row>
    <row r="19" spans="1:6" ht="15.95" customHeight="1" x14ac:dyDescent="0.2">
      <c r="A19" s="251"/>
      <c r="B19" s="268" t="s">
        <v>159</v>
      </c>
      <c r="C19" s="261"/>
      <c r="D19" s="42">
        <v>252500000</v>
      </c>
      <c r="E19" s="42"/>
      <c r="F19" s="262">
        <v>252500000</v>
      </c>
    </row>
    <row r="20" spans="1:6" ht="15.95" customHeight="1" x14ac:dyDescent="0.2">
      <c r="A20" s="251"/>
      <c r="B20" s="268" t="s">
        <v>21</v>
      </c>
      <c r="C20" s="261"/>
      <c r="D20" s="42"/>
      <c r="E20" s="42">
        <v>881500000</v>
      </c>
      <c r="F20" s="262">
        <v>881500000</v>
      </c>
    </row>
    <row r="21" spans="1:6" ht="15.95" customHeight="1" x14ac:dyDescent="0.2">
      <c r="A21" s="251"/>
      <c r="B21" s="268" t="s">
        <v>193</v>
      </c>
      <c r="C21" s="261"/>
      <c r="D21" s="42">
        <v>72000000</v>
      </c>
      <c r="E21" s="42"/>
      <c r="F21" s="262">
        <v>72000000</v>
      </c>
    </row>
    <row r="22" spans="1:6" ht="15.95" customHeight="1" x14ac:dyDescent="0.2">
      <c r="A22" s="217" t="s">
        <v>314</v>
      </c>
      <c r="B22" s="218"/>
      <c r="C22" s="258">
        <v>1330104000.2081664</v>
      </c>
      <c r="D22" s="259">
        <v>1349845654.8762803</v>
      </c>
      <c r="E22" s="259">
        <v>881500000</v>
      </c>
      <c r="F22" s="260">
        <v>3561449655.0844474</v>
      </c>
    </row>
    <row r="23" spans="1:6" ht="15.95" customHeight="1" x14ac:dyDescent="0.2">
      <c r="A23" s="215" t="s">
        <v>1454</v>
      </c>
      <c r="B23" s="215" t="s">
        <v>1450</v>
      </c>
      <c r="C23" s="250">
        <v>2041660764</v>
      </c>
      <c r="D23" s="256"/>
      <c r="E23" s="256"/>
      <c r="F23" s="257">
        <v>2041660764</v>
      </c>
    </row>
    <row r="24" spans="1:6" ht="15.95" customHeight="1" x14ac:dyDescent="0.2">
      <c r="A24" s="269" t="s">
        <v>1624</v>
      </c>
      <c r="B24" s="270"/>
      <c r="C24" s="271">
        <v>2041660764</v>
      </c>
      <c r="D24" s="272"/>
      <c r="E24" s="272"/>
      <c r="F24" s="273">
        <v>2041660764</v>
      </c>
    </row>
    <row r="25" spans="1:6" ht="15.95" customHeight="1" x14ac:dyDescent="0.2">
      <c r="A25" s="215" t="s">
        <v>284</v>
      </c>
      <c r="B25" s="215" t="s">
        <v>1711</v>
      </c>
      <c r="C25" s="250"/>
      <c r="D25" s="256">
        <v>1012023344.8410438</v>
      </c>
      <c r="E25" s="256"/>
      <c r="F25" s="257">
        <v>1012023344.8410438</v>
      </c>
    </row>
    <row r="26" spans="1:6" ht="15.95" customHeight="1" x14ac:dyDescent="0.2">
      <c r="A26" s="251"/>
      <c r="B26" s="268" t="s">
        <v>264</v>
      </c>
      <c r="C26" s="261"/>
      <c r="D26" s="42">
        <v>157341269.58656994</v>
      </c>
      <c r="E26" s="42"/>
      <c r="F26" s="262">
        <v>157341269.58656994</v>
      </c>
    </row>
    <row r="27" spans="1:6" ht="15.95" customHeight="1" x14ac:dyDescent="0.2">
      <c r="A27" s="251"/>
      <c r="B27" s="268" t="s">
        <v>175</v>
      </c>
      <c r="C27" s="261"/>
      <c r="D27" s="42">
        <v>27551057.820734717</v>
      </c>
      <c r="E27" s="42"/>
      <c r="F27" s="262">
        <v>27551057.820734717</v>
      </c>
    </row>
    <row r="28" spans="1:6" s="176" customFormat="1" ht="15.95" customHeight="1" x14ac:dyDescent="0.2">
      <c r="A28" s="251"/>
      <c r="B28" s="268" t="s">
        <v>203</v>
      </c>
      <c r="C28" s="261">
        <v>1200000000</v>
      </c>
      <c r="D28" s="42"/>
      <c r="E28" s="42"/>
      <c r="F28" s="262">
        <v>1200000000</v>
      </c>
    </row>
    <row r="29" spans="1:6" ht="15.95" customHeight="1" x14ac:dyDescent="0.2">
      <c r="A29" s="215" t="s">
        <v>313</v>
      </c>
      <c r="B29" s="216"/>
      <c r="C29" s="250">
        <v>1200000000</v>
      </c>
      <c r="D29" s="256">
        <v>1196915672.2483485</v>
      </c>
      <c r="E29" s="256"/>
      <c r="F29" s="257">
        <v>2396915672.2483482</v>
      </c>
    </row>
    <row r="30" spans="1:6" ht="15.95" customHeight="1" x14ac:dyDescent="0.2">
      <c r="A30" s="215" t="s">
        <v>1699</v>
      </c>
      <c r="B30" s="215" t="s">
        <v>1695</v>
      </c>
      <c r="C30" s="250">
        <v>3000000000</v>
      </c>
      <c r="D30" s="256"/>
      <c r="E30" s="256"/>
      <c r="F30" s="257">
        <v>3000000000</v>
      </c>
    </row>
    <row r="31" spans="1:6" ht="15.95" customHeight="1" x14ac:dyDescent="0.2">
      <c r="A31" s="215" t="s">
        <v>1709</v>
      </c>
      <c r="B31" s="216"/>
      <c r="C31" s="250">
        <v>3000000000</v>
      </c>
      <c r="D31" s="256"/>
      <c r="E31" s="256"/>
      <c r="F31" s="257">
        <v>3000000000</v>
      </c>
    </row>
    <row r="32" spans="1:6" ht="15.95" customHeight="1" x14ac:dyDescent="0.2">
      <c r="A32" s="219" t="s">
        <v>285</v>
      </c>
      <c r="B32" s="220"/>
      <c r="C32" s="263">
        <v>12294254465.183928</v>
      </c>
      <c r="D32" s="264">
        <v>2546761327.1246285</v>
      </c>
      <c r="E32" s="264">
        <v>881500000</v>
      </c>
      <c r="F32" s="265">
        <v>15722515792.308556</v>
      </c>
    </row>
    <row r="33" spans="1:5" ht="15.95" customHeight="1" x14ac:dyDescent="0.2">
      <c r="A33"/>
      <c r="B33"/>
      <c r="C33"/>
      <c r="D33"/>
      <c r="E33"/>
    </row>
  </sheetData>
  <mergeCells count="4">
    <mergeCell ref="A1:F1"/>
    <mergeCell ref="A2:F2"/>
    <mergeCell ref="A3:F3"/>
    <mergeCell ref="A4:F4"/>
  </mergeCells>
  <phoneticPr fontId="18" type="noConversion"/>
  <printOptions horizontalCentered="1" gridLines="1"/>
  <pageMargins left="0.34" right="0.2" top="0.26" bottom="0.41" header="0.17" footer="0.18"/>
  <pageSetup paperSize="9" firstPageNumber="3" orientation="landscape" useFirstPageNumber="1" r:id="rId2"/>
  <headerFooter alignWithMargins="0">
    <oddFooter>&amp;L&amp;Z&amp;F&amp;R&amp;P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view="pageBreakPreview" zoomScale="60" zoomScaleNormal="100" workbookViewId="0">
      <selection activeCell="A5" sqref="A5"/>
    </sheetView>
  </sheetViews>
  <sheetFormatPr defaultColWidth="11.85546875" defaultRowHeight="12.75" x14ac:dyDescent="0.2"/>
  <cols>
    <col min="1" max="1" width="42.5703125" style="5" customWidth="1"/>
    <col min="2" max="2" width="19.42578125" style="18" bestFit="1" customWidth="1"/>
    <col min="3" max="5" width="14.140625" style="5" bestFit="1" customWidth="1"/>
    <col min="6" max="6" width="12.28515625" style="5" bestFit="1" customWidth="1"/>
    <col min="7" max="16384" width="11.85546875" style="5"/>
  </cols>
  <sheetData>
    <row r="1" spans="1:6" s="11" customFormat="1" ht="18" x14ac:dyDescent="0.2">
      <c r="A1" s="381" t="s">
        <v>330</v>
      </c>
      <c r="B1" s="382"/>
      <c r="C1" s="382"/>
      <c r="D1" s="382"/>
      <c r="E1" s="382"/>
      <c r="F1" s="382"/>
    </row>
    <row r="2" spans="1:6" s="11" customFormat="1" ht="18" x14ac:dyDescent="0.2">
      <c r="A2" s="381" t="s">
        <v>320</v>
      </c>
      <c r="B2" s="382"/>
      <c r="C2" s="382"/>
      <c r="D2" s="382"/>
      <c r="E2" s="382"/>
      <c r="F2" s="382"/>
    </row>
    <row r="3" spans="1:6" s="11" customFormat="1" ht="18" customHeight="1" x14ac:dyDescent="0.2">
      <c r="A3" s="383" t="s">
        <v>1804</v>
      </c>
      <c r="B3" s="384"/>
      <c r="C3" s="384"/>
      <c r="D3" s="384"/>
      <c r="E3" s="384"/>
      <c r="F3" s="384"/>
    </row>
    <row r="4" spans="1:6" s="12" customFormat="1" ht="15.75" x14ac:dyDescent="0.2">
      <c r="A4" s="385" t="s">
        <v>321</v>
      </c>
      <c r="B4" s="386"/>
      <c r="C4" s="386"/>
      <c r="D4" s="386"/>
      <c r="E4" s="386"/>
      <c r="F4" s="386"/>
    </row>
    <row r="5" spans="1:6" ht="71.25" customHeight="1" x14ac:dyDescent="0.2">
      <c r="A5" s="10" t="s">
        <v>276</v>
      </c>
      <c r="B5" s="125" t="s">
        <v>486</v>
      </c>
      <c r="C5" s="125" t="s">
        <v>319</v>
      </c>
      <c r="D5" s="125" t="s">
        <v>79</v>
      </c>
      <c r="E5" s="125" t="s">
        <v>474</v>
      </c>
      <c r="F5" s="125" t="s">
        <v>285</v>
      </c>
    </row>
    <row r="6" spans="1:6" s="6" customFormat="1" ht="35.1" hidden="1" customHeight="1" x14ac:dyDescent="0.2">
      <c r="A6" s="254" t="s">
        <v>1808</v>
      </c>
      <c r="B6" s="216"/>
      <c r="C6" s="254" t="s">
        <v>84</v>
      </c>
      <c r="D6" s="216"/>
      <c r="E6" s="216"/>
      <c r="F6" s="255"/>
    </row>
    <row r="7" spans="1:6" s="6" customFormat="1" ht="35.1" hidden="1" customHeight="1" x14ac:dyDescent="0.2">
      <c r="A7" s="254" t="s">
        <v>276</v>
      </c>
      <c r="B7" s="267" t="s">
        <v>261</v>
      </c>
      <c r="C7" s="215" t="s">
        <v>102</v>
      </c>
      <c r="D7" s="266" t="s">
        <v>334</v>
      </c>
      <c r="E7" s="266" t="s">
        <v>471</v>
      </c>
      <c r="F7" s="280" t="s">
        <v>285</v>
      </c>
    </row>
    <row r="8" spans="1:6" s="6" customFormat="1" ht="24.95" customHeight="1" x14ac:dyDescent="0.2">
      <c r="A8" s="215" t="s">
        <v>470</v>
      </c>
      <c r="B8" s="252" t="s">
        <v>262</v>
      </c>
      <c r="C8" s="290">
        <v>4722489700.9757605</v>
      </c>
      <c r="D8" s="291"/>
      <c r="E8" s="291"/>
      <c r="F8" s="292">
        <v>4722489700.9757605</v>
      </c>
    </row>
    <row r="9" spans="1:6" s="23" customFormat="1" ht="24.95" customHeight="1" x14ac:dyDescent="0.2">
      <c r="A9" s="288" t="s">
        <v>473</v>
      </c>
      <c r="B9" s="289"/>
      <c r="C9" s="341">
        <v>4722489700.9757605</v>
      </c>
      <c r="D9" s="342"/>
      <c r="E9" s="342"/>
      <c r="F9" s="343">
        <v>4722489700.9757605</v>
      </c>
    </row>
    <row r="10" spans="1:6" s="6" customFormat="1" ht="24.95" customHeight="1" x14ac:dyDescent="0.2">
      <c r="A10" s="215" t="s">
        <v>279</v>
      </c>
      <c r="B10" s="252" t="s">
        <v>263</v>
      </c>
      <c r="C10" s="290"/>
      <c r="D10" s="291">
        <v>54762500</v>
      </c>
      <c r="E10" s="291"/>
      <c r="F10" s="292">
        <v>54762500</v>
      </c>
    </row>
    <row r="11" spans="1:6" s="160" customFormat="1" ht="24.95" customHeight="1" x14ac:dyDescent="0.2">
      <c r="A11" s="251"/>
      <c r="B11" s="253" t="s">
        <v>262</v>
      </c>
      <c r="C11" s="293">
        <v>1330104000.2081664</v>
      </c>
      <c r="D11" s="164">
        <v>1295083154.8762803</v>
      </c>
      <c r="E11" s="164">
        <v>881500000</v>
      </c>
      <c r="F11" s="294">
        <v>3506687155.0844469</v>
      </c>
    </row>
    <row r="12" spans="1:6" s="23" customFormat="1" ht="24.95" customHeight="1" x14ac:dyDescent="0.2">
      <c r="A12" s="288" t="s">
        <v>314</v>
      </c>
      <c r="B12" s="289"/>
      <c r="C12" s="341">
        <v>1330104000.2081664</v>
      </c>
      <c r="D12" s="342">
        <v>1349845654.8762803</v>
      </c>
      <c r="E12" s="342">
        <v>881500000</v>
      </c>
      <c r="F12" s="343">
        <v>3561449655.0844469</v>
      </c>
    </row>
    <row r="13" spans="1:6" s="23" customFormat="1" ht="24.95" customHeight="1" x14ac:dyDescent="0.2">
      <c r="A13" s="215" t="s">
        <v>1454</v>
      </c>
      <c r="B13" s="215" t="s">
        <v>263</v>
      </c>
      <c r="C13" s="290">
        <v>41660764</v>
      </c>
      <c r="D13" s="291"/>
      <c r="E13" s="291"/>
      <c r="F13" s="292">
        <v>41660764</v>
      </c>
    </row>
    <row r="14" spans="1:6" s="161" customFormat="1" ht="24.95" customHeight="1" x14ac:dyDescent="0.2">
      <c r="A14" s="251"/>
      <c r="B14" s="253" t="s">
        <v>262</v>
      </c>
      <c r="C14" s="293">
        <v>2000000000</v>
      </c>
      <c r="D14" s="164"/>
      <c r="E14" s="164"/>
      <c r="F14" s="294">
        <v>2000000000</v>
      </c>
    </row>
    <row r="15" spans="1:6" ht="24.95" customHeight="1" x14ac:dyDescent="0.2">
      <c r="A15" s="269" t="s">
        <v>1624</v>
      </c>
      <c r="B15" s="270"/>
      <c r="C15" s="295">
        <v>2041660764</v>
      </c>
      <c r="D15" s="296"/>
      <c r="E15" s="296"/>
      <c r="F15" s="297">
        <v>2041660764</v>
      </c>
    </row>
    <row r="16" spans="1:6" s="162" customFormat="1" ht="24.95" customHeight="1" x14ac:dyDescent="0.2">
      <c r="A16" s="215" t="s">
        <v>284</v>
      </c>
      <c r="B16" s="215" t="s">
        <v>263</v>
      </c>
      <c r="C16" s="290"/>
      <c r="D16" s="291">
        <v>184892327.40730464</v>
      </c>
      <c r="E16" s="291"/>
      <c r="F16" s="292">
        <v>184892327.40730464</v>
      </c>
    </row>
    <row r="17" spans="1:6" ht="24.95" customHeight="1" x14ac:dyDescent="0.2">
      <c r="A17" s="251"/>
      <c r="B17" s="268" t="s">
        <v>262</v>
      </c>
      <c r="C17" s="293">
        <v>1200000000</v>
      </c>
      <c r="D17" s="164">
        <v>1012023344.8410438</v>
      </c>
      <c r="E17" s="164"/>
      <c r="F17" s="294">
        <v>2212023344.8410439</v>
      </c>
    </row>
    <row r="18" spans="1:6" ht="24.95" customHeight="1" x14ac:dyDescent="0.2">
      <c r="A18" s="215" t="s">
        <v>313</v>
      </c>
      <c r="B18" s="216"/>
      <c r="C18" s="290">
        <v>1200000000</v>
      </c>
      <c r="D18" s="291">
        <v>1196915672.2483485</v>
      </c>
      <c r="E18" s="291"/>
      <c r="F18" s="292">
        <v>2396915672.2483487</v>
      </c>
    </row>
    <row r="19" spans="1:6" ht="24.95" customHeight="1" x14ac:dyDescent="0.2">
      <c r="A19" s="215" t="s">
        <v>1699</v>
      </c>
      <c r="B19" s="215" t="s">
        <v>262</v>
      </c>
      <c r="C19" s="290">
        <v>3000000000</v>
      </c>
      <c r="D19" s="291"/>
      <c r="E19" s="291"/>
      <c r="F19" s="292">
        <v>3000000000</v>
      </c>
    </row>
    <row r="20" spans="1:6" ht="24.95" customHeight="1" x14ac:dyDescent="0.2">
      <c r="A20" s="215" t="s">
        <v>1709</v>
      </c>
      <c r="B20" s="216"/>
      <c r="C20" s="290">
        <v>3000000000</v>
      </c>
      <c r="D20" s="291"/>
      <c r="E20" s="291"/>
      <c r="F20" s="292">
        <v>3000000000</v>
      </c>
    </row>
    <row r="21" spans="1:6" ht="24.95" customHeight="1" x14ac:dyDescent="0.2">
      <c r="A21" s="339" t="s">
        <v>285</v>
      </c>
      <c r="B21" s="340"/>
      <c r="C21" s="344">
        <v>12294254465.183926</v>
      </c>
      <c r="D21" s="345">
        <v>2546761327.124629</v>
      </c>
      <c r="E21" s="345">
        <v>881500000</v>
      </c>
      <c r="F21" s="346">
        <v>15722515792.308556</v>
      </c>
    </row>
  </sheetData>
  <mergeCells count="4">
    <mergeCell ref="A1:F1"/>
    <mergeCell ref="A2:F2"/>
    <mergeCell ref="A3:F3"/>
    <mergeCell ref="A4:F4"/>
  </mergeCells>
  <phoneticPr fontId="18" type="noConversion"/>
  <printOptions horizontalCentered="1" gridLines="1"/>
  <pageMargins left="0.37" right="0.2" top="0.52" bottom="0.46" header="0.27" footer="0.24"/>
  <pageSetup paperSize="9" firstPageNumber="4" orientation="landscape" useFirstPageNumber="1" r:id="rId2"/>
  <headerFooter alignWithMargins="0">
    <oddFooter>&amp;L&amp;Z&amp;F&amp;R&amp;P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view="pageBreakPreview" zoomScale="75" zoomScaleNormal="85" zoomScaleSheetLayoutView="75" workbookViewId="0">
      <selection activeCell="A5" sqref="A5:A6"/>
    </sheetView>
  </sheetViews>
  <sheetFormatPr defaultColWidth="16.5703125" defaultRowHeight="12.75" x14ac:dyDescent="0.2"/>
  <cols>
    <col min="1" max="1" width="25.42578125" style="5" customWidth="1"/>
    <col min="2" max="2" width="20.5703125" style="5" bestFit="1" customWidth="1"/>
    <col min="3" max="4" width="14" style="5" bestFit="1" customWidth="1"/>
    <col min="5" max="5" width="11" style="5" bestFit="1" customWidth="1"/>
    <col min="6" max="8" width="13.42578125" style="5" bestFit="1" customWidth="1"/>
    <col min="9" max="9" width="11.7109375" style="5" bestFit="1" customWidth="1"/>
    <col min="10" max="10" width="12.140625" style="5" bestFit="1" customWidth="1"/>
    <col min="11" max="16384" width="16.5703125" style="5"/>
  </cols>
  <sheetData>
    <row r="1" spans="1:10" s="9" customFormat="1" ht="18" customHeight="1" x14ac:dyDescent="0.2">
      <c r="A1" s="383" t="s">
        <v>316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s="9" customFormat="1" ht="18" customHeight="1" x14ac:dyDescent="0.2">
      <c r="A2" s="383" t="s">
        <v>311</v>
      </c>
      <c r="B2" s="384"/>
      <c r="C2" s="384"/>
      <c r="D2" s="384"/>
      <c r="E2" s="384"/>
      <c r="F2" s="384"/>
      <c r="G2" s="384"/>
      <c r="H2" s="384"/>
      <c r="I2" s="384"/>
      <c r="J2" s="384"/>
    </row>
    <row r="3" spans="1:10" s="9" customFormat="1" ht="18" customHeight="1" x14ac:dyDescent="0.2">
      <c r="A3" s="383" t="s">
        <v>1804</v>
      </c>
      <c r="B3" s="384"/>
      <c r="C3" s="384"/>
      <c r="D3" s="384"/>
      <c r="E3" s="384"/>
      <c r="F3" s="384"/>
      <c r="G3" s="384"/>
      <c r="H3" s="384"/>
      <c r="I3" s="384"/>
      <c r="J3" s="384"/>
    </row>
    <row r="4" spans="1:10" s="9" customFormat="1" ht="15" customHeight="1" x14ac:dyDescent="0.2">
      <c r="A4" s="389" t="s">
        <v>304</v>
      </c>
      <c r="B4" s="390"/>
      <c r="C4" s="390"/>
      <c r="D4" s="390"/>
      <c r="E4" s="390"/>
      <c r="F4" s="390"/>
      <c r="G4" s="390"/>
      <c r="H4" s="390"/>
      <c r="I4" s="390"/>
      <c r="J4" s="390"/>
    </row>
    <row r="5" spans="1:10" s="100" customFormat="1" ht="20.25" customHeight="1" x14ac:dyDescent="0.2">
      <c r="A5" s="395" t="s">
        <v>276</v>
      </c>
      <c r="B5" s="395" t="s">
        <v>269</v>
      </c>
      <c r="C5" s="396" t="s">
        <v>263</v>
      </c>
      <c r="D5" s="397"/>
      <c r="E5" s="387" t="s">
        <v>317</v>
      </c>
      <c r="F5" s="392" t="s">
        <v>262</v>
      </c>
      <c r="G5" s="393"/>
      <c r="H5" s="394"/>
      <c r="I5" s="387" t="s">
        <v>318</v>
      </c>
      <c r="J5" s="391" t="s">
        <v>285</v>
      </c>
    </row>
    <row r="6" spans="1:10" s="101" customFormat="1" ht="39" customHeight="1" x14ac:dyDescent="0.2">
      <c r="A6" s="395"/>
      <c r="B6" s="395"/>
      <c r="C6" s="188" t="s">
        <v>1097</v>
      </c>
      <c r="D6" s="188" t="s">
        <v>79</v>
      </c>
      <c r="E6" s="388"/>
      <c r="F6" s="213" t="s">
        <v>1097</v>
      </c>
      <c r="G6" s="213" t="s">
        <v>79</v>
      </c>
      <c r="H6" s="331" t="s">
        <v>474</v>
      </c>
      <c r="I6" s="388"/>
      <c r="J6" s="391"/>
    </row>
    <row r="7" spans="1:10" ht="12.75" hidden="1" customHeight="1" x14ac:dyDescent="0.2">
      <c r="A7" s="282" t="s">
        <v>1808</v>
      </c>
      <c r="B7" s="281"/>
      <c r="C7" s="282" t="s">
        <v>261</v>
      </c>
      <c r="D7" s="283" t="s">
        <v>84</v>
      </c>
      <c r="E7" s="281"/>
      <c r="F7" s="281"/>
      <c r="G7" s="281"/>
      <c r="H7" s="281"/>
      <c r="I7" s="281"/>
      <c r="J7" s="284"/>
    </row>
    <row r="8" spans="1:10" hidden="1" x14ac:dyDescent="0.2">
      <c r="A8" s="249"/>
      <c r="B8" s="50"/>
      <c r="C8" s="248" t="s">
        <v>263</v>
      </c>
      <c r="D8" s="281"/>
      <c r="E8" s="248" t="s">
        <v>317</v>
      </c>
      <c r="F8" s="248" t="s">
        <v>262</v>
      </c>
      <c r="G8" s="281"/>
      <c r="H8" s="281"/>
      <c r="I8" s="248" t="s">
        <v>318</v>
      </c>
      <c r="J8" s="280" t="s">
        <v>285</v>
      </c>
    </row>
    <row r="9" spans="1:10" s="6" customFormat="1" hidden="1" x14ac:dyDescent="0.2">
      <c r="A9" s="254" t="s">
        <v>276</v>
      </c>
      <c r="B9" s="254" t="s">
        <v>337</v>
      </c>
      <c r="C9" s="248" t="s">
        <v>102</v>
      </c>
      <c r="D9" s="285" t="s">
        <v>334</v>
      </c>
      <c r="E9" s="249"/>
      <c r="F9" s="248" t="s">
        <v>102</v>
      </c>
      <c r="G9" s="285" t="s">
        <v>334</v>
      </c>
      <c r="H9" s="285" t="s">
        <v>471</v>
      </c>
      <c r="I9" s="249"/>
      <c r="J9" s="287"/>
    </row>
    <row r="10" spans="1:10" s="6" customFormat="1" ht="18" customHeight="1" x14ac:dyDescent="0.2">
      <c r="A10" s="215" t="s">
        <v>470</v>
      </c>
      <c r="B10" s="248" t="s">
        <v>1767</v>
      </c>
      <c r="C10" s="250"/>
      <c r="D10" s="256"/>
      <c r="E10" s="250"/>
      <c r="F10" s="250">
        <v>2238989700.9757605</v>
      </c>
      <c r="G10" s="256"/>
      <c r="H10" s="256"/>
      <c r="I10" s="250">
        <v>2238989700.9757605</v>
      </c>
      <c r="J10" s="257">
        <v>2238989700.9757605</v>
      </c>
    </row>
    <row r="11" spans="1:10" s="23" customFormat="1" ht="18" customHeight="1" x14ac:dyDescent="0.2">
      <c r="A11" s="251"/>
      <c r="B11" s="286" t="s">
        <v>798</v>
      </c>
      <c r="C11" s="261"/>
      <c r="D11" s="42"/>
      <c r="E11" s="261"/>
      <c r="F11" s="261">
        <v>1140000000</v>
      </c>
      <c r="G11" s="42"/>
      <c r="H11" s="42"/>
      <c r="I11" s="261">
        <v>1140000000</v>
      </c>
      <c r="J11" s="262">
        <v>1140000000</v>
      </c>
    </row>
    <row r="12" spans="1:10" s="6" customFormat="1" ht="18" customHeight="1" x14ac:dyDescent="0.2">
      <c r="A12" s="251"/>
      <c r="B12" s="286" t="s">
        <v>1675</v>
      </c>
      <c r="C12" s="261"/>
      <c r="D12" s="42"/>
      <c r="E12" s="261"/>
      <c r="F12" s="261">
        <v>600000000</v>
      </c>
      <c r="G12" s="42"/>
      <c r="H12" s="42"/>
      <c r="I12" s="261">
        <v>600000000</v>
      </c>
      <c r="J12" s="262">
        <v>600000000</v>
      </c>
    </row>
    <row r="13" spans="1:10" s="23" customFormat="1" ht="18" customHeight="1" x14ac:dyDescent="0.2">
      <c r="A13" s="251"/>
      <c r="B13" s="286" t="s">
        <v>457</v>
      </c>
      <c r="C13" s="261"/>
      <c r="D13" s="42"/>
      <c r="E13" s="261"/>
      <c r="F13" s="261">
        <v>400000000</v>
      </c>
      <c r="G13" s="42"/>
      <c r="H13" s="42"/>
      <c r="I13" s="261">
        <v>400000000</v>
      </c>
      <c r="J13" s="262">
        <v>400000000</v>
      </c>
    </row>
    <row r="14" spans="1:10" s="6" customFormat="1" ht="18" customHeight="1" x14ac:dyDescent="0.2">
      <c r="A14" s="251"/>
      <c r="B14" s="268" t="s">
        <v>469</v>
      </c>
      <c r="C14" s="261"/>
      <c r="D14" s="42"/>
      <c r="E14" s="261"/>
      <c r="F14" s="261">
        <v>343500000</v>
      </c>
      <c r="G14" s="42"/>
      <c r="H14" s="42"/>
      <c r="I14" s="261">
        <v>343500000</v>
      </c>
      <c r="J14" s="262">
        <v>343500000</v>
      </c>
    </row>
    <row r="15" spans="1:10" s="23" customFormat="1" ht="18" customHeight="1" x14ac:dyDescent="0.2">
      <c r="A15" s="217" t="s">
        <v>473</v>
      </c>
      <c r="B15" s="218"/>
      <c r="C15" s="258"/>
      <c r="D15" s="259"/>
      <c r="E15" s="258"/>
      <c r="F15" s="258">
        <v>4722489700.9757605</v>
      </c>
      <c r="G15" s="259"/>
      <c r="H15" s="259"/>
      <c r="I15" s="258">
        <v>4722489700.9757605</v>
      </c>
      <c r="J15" s="260">
        <v>4722489700.9757605</v>
      </c>
    </row>
    <row r="16" spans="1:10" s="23" customFormat="1" ht="18" customHeight="1" x14ac:dyDescent="0.2">
      <c r="A16" s="215" t="s">
        <v>279</v>
      </c>
      <c r="B16" s="215" t="s">
        <v>88</v>
      </c>
      <c r="C16" s="250"/>
      <c r="D16" s="256"/>
      <c r="E16" s="250"/>
      <c r="F16" s="250">
        <v>1278104000.1249664</v>
      </c>
      <c r="G16" s="256">
        <v>505000000</v>
      </c>
      <c r="H16" s="256"/>
      <c r="I16" s="250">
        <v>1783104000.1249664</v>
      </c>
      <c r="J16" s="257">
        <v>1783104000.1249664</v>
      </c>
    </row>
    <row r="17" spans="1:10" s="6" customFormat="1" ht="18" customHeight="1" x14ac:dyDescent="0.2">
      <c r="A17" s="251"/>
      <c r="B17" s="286" t="s">
        <v>933</v>
      </c>
      <c r="C17" s="261"/>
      <c r="D17" s="42"/>
      <c r="E17" s="261"/>
      <c r="F17" s="261"/>
      <c r="G17" s="42">
        <v>178568000.28570881</v>
      </c>
      <c r="H17" s="42"/>
      <c r="I17" s="261">
        <v>178568000.28570881</v>
      </c>
      <c r="J17" s="262">
        <v>178568000.28570881</v>
      </c>
    </row>
    <row r="18" spans="1:10" s="6" customFormat="1" ht="18" customHeight="1" x14ac:dyDescent="0.2">
      <c r="A18" s="251"/>
      <c r="B18" s="286" t="s">
        <v>1771</v>
      </c>
      <c r="C18" s="261"/>
      <c r="D18" s="42"/>
      <c r="E18" s="261"/>
      <c r="F18" s="261">
        <v>52000000.0832</v>
      </c>
      <c r="G18" s="42"/>
      <c r="H18" s="42"/>
      <c r="I18" s="261">
        <v>52000000.0832</v>
      </c>
      <c r="J18" s="262">
        <v>52000000.0832</v>
      </c>
    </row>
    <row r="19" spans="1:10" s="6" customFormat="1" ht="18" customHeight="1" x14ac:dyDescent="0.2">
      <c r="A19" s="251"/>
      <c r="B19" s="286" t="s">
        <v>151</v>
      </c>
      <c r="C19" s="261"/>
      <c r="D19" s="42">
        <v>54762500</v>
      </c>
      <c r="E19" s="261">
        <v>54762500</v>
      </c>
      <c r="F19" s="261"/>
      <c r="G19" s="42">
        <v>195000000</v>
      </c>
      <c r="H19" s="42"/>
      <c r="I19" s="261">
        <v>195000000</v>
      </c>
      <c r="J19" s="262">
        <v>249762500</v>
      </c>
    </row>
    <row r="20" spans="1:10" s="6" customFormat="1" ht="18" customHeight="1" x14ac:dyDescent="0.2">
      <c r="A20" s="251"/>
      <c r="B20" s="268" t="s">
        <v>153</v>
      </c>
      <c r="C20" s="261"/>
      <c r="D20" s="42"/>
      <c r="E20" s="261"/>
      <c r="F20" s="261"/>
      <c r="G20" s="42">
        <v>92015154.590571672</v>
      </c>
      <c r="H20" s="42"/>
      <c r="I20" s="261">
        <v>92015154.590571672</v>
      </c>
      <c r="J20" s="262">
        <v>92015154.590571672</v>
      </c>
    </row>
    <row r="21" spans="1:10" s="6" customFormat="1" ht="18" customHeight="1" x14ac:dyDescent="0.2">
      <c r="A21" s="251"/>
      <c r="B21" s="286" t="s">
        <v>159</v>
      </c>
      <c r="C21" s="261"/>
      <c r="D21" s="42"/>
      <c r="E21" s="261"/>
      <c r="F21" s="261"/>
      <c r="G21" s="42">
        <v>252500000</v>
      </c>
      <c r="H21" s="42"/>
      <c r="I21" s="261">
        <v>252500000</v>
      </c>
      <c r="J21" s="262">
        <v>252500000</v>
      </c>
    </row>
    <row r="22" spans="1:10" s="6" customFormat="1" ht="18" customHeight="1" x14ac:dyDescent="0.2">
      <c r="A22" s="251"/>
      <c r="B22" s="286" t="s">
        <v>21</v>
      </c>
      <c r="C22" s="261"/>
      <c r="D22" s="42"/>
      <c r="E22" s="261"/>
      <c r="F22" s="261"/>
      <c r="G22" s="42"/>
      <c r="H22" s="42">
        <v>881500000</v>
      </c>
      <c r="I22" s="261">
        <v>881500000</v>
      </c>
      <c r="J22" s="262">
        <v>881500000</v>
      </c>
    </row>
    <row r="23" spans="1:10" s="6" customFormat="1" ht="18" customHeight="1" x14ac:dyDescent="0.2">
      <c r="A23" s="251"/>
      <c r="B23" s="286" t="s">
        <v>193</v>
      </c>
      <c r="C23" s="261"/>
      <c r="D23" s="42"/>
      <c r="E23" s="261"/>
      <c r="F23" s="261"/>
      <c r="G23" s="42">
        <v>72000000</v>
      </c>
      <c r="H23" s="42"/>
      <c r="I23" s="261">
        <v>72000000</v>
      </c>
      <c r="J23" s="262">
        <v>72000000</v>
      </c>
    </row>
    <row r="24" spans="1:10" s="6" customFormat="1" ht="18" customHeight="1" x14ac:dyDescent="0.2">
      <c r="A24" s="217" t="s">
        <v>314</v>
      </c>
      <c r="B24" s="218"/>
      <c r="C24" s="258"/>
      <c r="D24" s="259">
        <v>54762500</v>
      </c>
      <c r="E24" s="258">
        <v>54762500</v>
      </c>
      <c r="F24" s="258">
        <v>1330104000.2081664</v>
      </c>
      <c r="G24" s="259">
        <v>1295083154.8762803</v>
      </c>
      <c r="H24" s="259">
        <v>881500000</v>
      </c>
      <c r="I24" s="258">
        <v>3506687155.0844474</v>
      </c>
      <c r="J24" s="260">
        <v>3561449655.0844474</v>
      </c>
    </row>
    <row r="25" spans="1:10" s="6" customFormat="1" ht="18" customHeight="1" x14ac:dyDescent="0.2">
      <c r="A25" s="215" t="s">
        <v>1454</v>
      </c>
      <c r="B25" s="248" t="s">
        <v>1450</v>
      </c>
      <c r="C25" s="250">
        <v>41660764</v>
      </c>
      <c r="D25" s="256"/>
      <c r="E25" s="250">
        <v>41660764</v>
      </c>
      <c r="F25" s="250">
        <v>2000000000</v>
      </c>
      <c r="G25" s="256"/>
      <c r="H25" s="256"/>
      <c r="I25" s="250">
        <v>2000000000</v>
      </c>
      <c r="J25" s="257">
        <v>2041660764</v>
      </c>
    </row>
    <row r="26" spans="1:10" s="6" customFormat="1" ht="18" customHeight="1" x14ac:dyDescent="0.2">
      <c r="A26" s="217" t="s">
        <v>1624</v>
      </c>
      <c r="B26" s="218"/>
      <c r="C26" s="258">
        <v>41660764</v>
      </c>
      <c r="D26" s="259"/>
      <c r="E26" s="258">
        <v>41660764</v>
      </c>
      <c r="F26" s="258">
        <v>2000000000</v>
      </c>
      <c r="G26" s="259"/>
      <c r="H26" s="259"/>
      <c r="I26" s="258">
        <v>2000000000</v>
      </c>
      <c r="J26" s="260">
        <v>2041660764</v>
      </c>
    </row>
    <row r="27" spans="1:10" s="6" customFormat="1" ht="18" customHeight="1" x14ac:dyDescent="0.2">
      <c r="A27" s="215" t="s">
        <v>284</v>
      </c>
      <c r="B27" s="248" t="s">
        <v>1711</v>
      </c>
      <c r="C27" s="250"/>
      <c r="D27" s="256"/>
      <c r="E27" s="250"/>
      <c r="F27" s="250"/>
      <c r="G27" s="256">
        <v>1012023344.8410438</v>
      </c>
      <c r="H27" s="256"/>
      <c r="I27" s="250">
        <v>1012023344.8410438</v>
      </c>
      <c r="J27" s="257">
        <v>1012023344.8410438</v>
      </c>
    </row>
    <row r="28" spans="1:10" s="6" customFormat="1" ht="18" customHeight="1" x14ac:dyDescent="0.2">
      <c r="A28" s="251"/>
      <c r="B28" s="286" t="s">
        <v>264</v>
      </c>
      <c r="C28" s="261"/>
      <c r="D28" s="42">
        <v>157341269.58656994</v>
      </c>
      <c r="E28" s="261">
        <v>157341269.58656994</v>
      </c>
      <c r="F28" s="261"/>
      <c r="G28" s="42"/>
      <c r="H28" s="42"/>
      <c r="I28" s="261"/>
      <c r="J28" s="262">
        <v>157341269.58656994</v>
      </c>
    </row>
    <row r="29" spans="1:10" s="6" customFormat="1" ht="18" customHeight="1" x14ac:dyDescent="0.2">
      <c r="A29" s="251"/>
      <c r="B29" s="286" t="s">
        <v>175</v>
      </c>
      <c r="C29" s="261"/>
      <c r="D29" s="42">
        <v>27551057.820734717</v>
      </c>
      <c r="E29" s="261">
        <v>27551057.820734717</v>
      </c>
      <c r="F29" s="261"/>
      <c r="G29" s="42"/>
      <c r="H29" s="42"/>
      <c r="I29" s="261"/>
      <c r="J29" s="262">
        <v>27551057.820734717</v>
      </c>
    </row>
    <row r="30" spans="1:10" s="6" customFormat="1" ht="18" customHeight="1" x14ac:dyDescent="0.2">
      <c r="A30" s="251"/>
      <c r="B30" s="286" t="s">
        <v>203</v>
      </c>
      <c r="C30" s="261"/>
      <c r="D30" s="42"/>
      <c r="E30" s="261"/>
      <c r="F30" s="261">
        <v>1200000000</v>
      </c>
      <c r="G30" s="42"/>
      <c r="H30" s="42"/>
      <c r="I30" s="261">
        <v>1200000000</v>
      </c>
      <c r="J30" s="262">
        <v>1200000000</v>
      </c>
    </row>
    <row r="31" spans="1:10" ht="18" customHeight="1" x14ac:dyDescent="0.2">
      <c r="A31" s="217" t="s">
        <v>313</v>
      </c>
      <c r="B31" s="218"/>
      <c r="C31" s="258"/>
      <c r="D31" s="259">
        <v>184892327.40730464</v>
      </c>
      <c r="E31" s="258">
        <v>184892327.40730464</v>
      </c>
      <c r="F31" s="258">
        <v>1200000000</v>
      </c>
      <c r="G31" s="259">
        <v>1012023344.8410438</v>
      </c>
      <c r="H31" s="259"/>
      <c r="I31" s="258">
        <v>2212023344.8410439</v>
      </c>
      <c r="J31" s="260">
        <v>2396915672.2483482</v>
      </c>
    </row>
    <row r="32" spans="1:10" ht="18" customHeight="1" x14ac:dyDescent="0.2">
      <c r="A32" s="215" t="s">
        <v>1699</v>
      </c>
      <c r="B32" s="248" t="s">
        <v>1695</v>
      </c>
      <c r="C32" s="250"/>
      <c r="D32" s="256"/>
      <c r="E32" s="250"/>
      <c r="F32" s="250">
        <v>3000000000</v>
      </c>
      <c r="G32" s="256"/>
      <c r="H32" s="256"/>
      <c r="I32" s="250">
        <v>3000000000</v>
      </c>
      <c r="J32" s="257">
        <v>3000000000</v>
      </c>
    </row>
    <row r="33" spans="1:10" ht="18" customHeight="1" x14ac:dyDescent="0.2">
      <c r="A33" s="217" t="s">
        <v>1709</v>
      </c>
      <c r="B33" s="218"/>
      <c r="C33" s="258"/>
      <c r="D33" s="259"/>
      <c r="E33" s="258"/>
      <c r="F33" s="258">
        <v>3000000000</v>
      </c>
      <c r="G33" s="259"/>
      <c r="H33" s="259"/>
      <c r="I33" s="258">
        <v>3000000000</v>
      </c>
      <c r="J33" s="260">
        <v>3000000000</v>
      </c>
    </row>
    <row r="34" spans="1:10" ht="18" customHeight="1" x14ac:dyDescent="0.2">
      <c r="A34" s="219" t="s">
        <v>285</v>
      </c>
      <c r="B34" s="220"/>
      <c r="C34" s="263">
        <v>41660764</v>
      </c>
      <c r="D34" s="264">
        <v>239654827.40730464</v>
      </c>
      <c r="E34" s="263">
        <v>281315591.40730464</v>
      </c>
      <c r="F34" s="263">
        <v>12252593701.183928</v>
      </c>
      <c r="G34" s="264">
        <v>2307106499.7173243</v>
      </c>
      <c r="H34" s="264">
        <v>881500000</v>
      </c>
      <c r="I34" s="263">
        <v>15441200200.901251</v>
      </c>
      <c r="J34" s="265">
        <v>15722515792.308556</v>
      </c>
    </row>
    <row r="35" spans="1:10" ht="20.100000000000001" customHeight="1" x14ac:dyDescent="0.2">
      <c r="A35"/>
      <c r="B35"/>
      <c r="C35"/>
      <c r="D35"/>
      <c r="E35"/>
      <c r="F35"/>
      <c r="G35"/>
      <c r="H35"/>
      <c r="I35"/>
    </row>
  </sheetData>
  <mergeCells count="11">
    <mergeCell ref="I5:I6"/>
    <mergeCell ref="A1:J1"/>
    <mergeCell ref="A2:J2"/>
    <mergeCell ref="A3:J3"/>
    <mergeCell ref="A4:J4"/>
    <mergeCell ref="J5:J6"/>
    <mergeCell ref="F5:H5"/>
    <mergeCell ref="A5:A6"/>
    <mergeCell ref="B5:B6"/>
    <mergeCell ref="C5:D5"/>
    <mergeCell ref="E5:E6"/>
  </mergeCells>
  <phoneticPr fontId="18" type="noConversion"/>
  <printOptions horizontalCentered="1" gridLines="1"/>
  <pageMargins left="0.21" right="0.2" top="0.25" bottom="0.39" header="0.16" footer="0.19"/>
  <pageSetup paperSize="9" scale="98" firstPageNumber="5" orientation="landscape" useFirstPageNumber="1" r:id="rId2"/>
  <headerFooter alignWithMargins="0">
    <oddFooter>&amp;L&amp;Z&amp;F&amp;R&amp;P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J27"/>
  <sheetViews>
    <sheetView view="pageBreakPreview" zoomScaleSheetLayoutView="100" workbookViewId="0">
      <selection activeCell="A8" sqref="A8"/>
    </sheetView>
  </sheetViews>
  <sheetFormatPr defaultRowHeight="12.75" x14ac:dyDescent="0.2"/>
  <cols>
    <col min="1" max="1" width="107.5703125" customWidth="1"/>
    <col min="2" max="4" width="11.7109375" style="5" customWidth="1"/>
    <col min="5" max="5" width="12" bestFit="1" customWidth="1"/>
    <col min="6" max="7" width="0" hidden="1" customWidth="1"/>
    <col min="8" max="8" width="22.7109375" customWidth="1"/>
    <col min="9" max="9" width="12" bestFit="1" customWidth="1"/>
  </cols>
  <sheetData>
    <row r="1" spans="1:10" ht="19.5" customHeight="1" x14ac:dyDescent="0.25">
      <c r="A1" s="398" t="s">
        <v>331</v>
      </c>
      <c r="B1" s="399"/>
      <c r="C1" s="399"/>
      <c r="D1" s="400"/>
    </row>
    <row r="2" spans="1:10" ht="18.75" customHeight="1" x14ac:dyDescent="0.25">
      <c r="A2" s="401" t="s">
        <v>320</v>
      </c>
      <c r="B2" s="402"/>
      <c r="C2" s="402"/>
      <c r="D2" s="403"/>
    </row>
    <row r="3" spans="1:10" ht="24.75" customHeight="1" x14ac:dyDescent="0.2">
      <c r="A3" s="376" t="s">
        <v>1804</v>
      </c>
      <c r="B3" s="377"/>
      <c r="C3" s="377"/>
      <c r="D3" s="377"/>
      <c r="E3" s="21"/>
      <c r="F3" s="22"/>
    </row>
    <row r="4" spans="1:10" ht="15.75" x14ac:dyDescent="0.25">
      <c r="A4" s="404" t="s">
        <v>321</v>
      </c>
      <c r="B4" s="404"/>
      <c r="C4" s="404"/>
      <c r="D4" s="404"/>
    </row>
    <row r="5" spans="1:10" s="7" customFormat="1" ht="19.5" customHeight="1" x14ac:dyDescent="0.2">
      <c r="A5" s="10" t="s">
        <v>84</v>
      </c>
      <c r="B5" s="125" t="s">
        <v>263</v>
      </c>
      <c r="C5" s="125" t="s">
        <v>262</v>
      </c>
      <c r="D5" s="125" t="s">
        <v>429</v>
      </c>
    </row>
    <row r="6" spans="1:10" s="7" customFormat="1" ht="18.95" hidden="1" customHeight="1" x14ac:dyDescent="0.2">
      <c r="A6" s="170" t="s">
        <v>1808</v>
      </c>
      <c r="B6" s="170" t="s">
        <v>1219</v>
      </c>
      <c r="C6" s="40"/>
      <c r="D6" s="40"/>
      <c r="E6"/>
      <c r="F6"/>
      <c r="G6"/>
    </row>
    <row r="7" spans="1:10" s="7" customFormat="1" ht="18.95" hidden="1" customHeight="1" x14ac:dyDescent="0.2">
      <c r="A7" s="170" t="s">
        <v>1220</v>
      </c>
      <c r="B7" s="40" t="s">
        <v>263</v>
      </c>
      <c r="C7" s="40" t="s">
        <v>262</v>
      </c>
      <c r="D7" s="40" t="s">
        <v>285</v>
      </c>
      <c r="E7"/>
      <c r="F7"/>
      <c r="G7"/>
    </row>
    <row r="8" spans="1:10" s="7" customFormat="1" ht="30" customHeight="1" x14ac:dyDescent="0.2">
      <c r="A8" s="171" t="s">
        <v>102</v>
      </c>
      <c r="B8" s="88">
        <v>41660764</v>
      </c>
      <c r="C8" s="88">
        <v>12252593701.183928</v>
      </c>
      <c r="D8" s="88">
        <v>12294254465.183928</v>
      </c>
      <c r="E8"/>
      <c r="F8"/>
      <c r="G8"/>
    </row>
    <row r="9" spans="1:10" s="14" customFormat="1" ht="30" customHeight="1" x14ac:dyDescent="0.2">
      <c r="A9" s="171" t="s">
        <v>334</v>
      </c>
      <c r="B9" s="88">
        <v>239654827.40730464</v>
      </c>
      <c r="C9" s="88">
        <v>2307106499.7173243</v>
      </c>
      <c r="D9" s="88">
        <v>2546761327.124629</v>
      </c>
      <c r="E9"/>
      <c r="F9"/>
      <c r="G9"/>
    </row>
    <row r="10" spans="1:10" ht="30" customHeight="1" x14ac:dyDescent="0.2">
      <c r="A10" s="171" t="s">
        <v>471</v>
      </c>
      <c r="B10" s="88"/>
      <c r="C10" s="88">
        <v>881500000</v>
      </c>
      <c r="D10" s="88">
        <v>881500000</v>
      </c>
    </row>
    <row r="11" spans="1:10" ht="30" customHeight="1" x14ac:dyDescent="0.2">
      <c r="A11" s="172" t="s">
        <v>285</v>
      </c>
      <c r="B11" s="173">
        <v>281315591.40730464</v>
      </c>
      <c r="C11" s="173">
        <v>15441200200.901253</v>
      </c>
      <c r="D11" s="173">
        <v>15722515792.308556</v>
      </c>
    </row>
    <row r="12" spans="1:10" x14ac:dyDescent="0.2">
      <c r="A12" s="33"/>
      <c r="B12" s="34"/>
      <c r="C12" s="34"/>
      <c r="D12" s="34"/>
    </row>
    <row r="13" spans="1:10" x14ac:dyDescent="0.2">
      <c r="A13" s="33"/>
      <c r="B13" s="34"/>
      <c r="C13" s="34"/>
      <c r="D13" s="34"/>
      <c r="H13" s="102" t="s">
        <v>84</v>
      </c>
      <c r="I13" s="37" t="s">
        <v>285</v>
      </c>
    </row>
    <row r="14" spans="1:10" x14ac:dyDescent="0.2">
      <c r="A14" s="33"/>
      <c r="B14" s="34"/>
      <c r="C14" s="34"/>
      <c r="D14" s="34"/>
      <c r="H14" s="87" t="s">
        <v>102</v>
      </c>
      <c r="I14" s="105">
        <f>I23/$I$26</f>
        <v>0.78195211425376776</v>
      </c>
      <c r="J14" s="55"/>
    </row>
    <row r="15" spans="1:10" x14ac:dyDescent="0.2">
      <c r="A15" s="33"/>
      <c r="B15" s="34"/>
      <c r="C15" s="34"/>
      <c r="D15" s="34"/>
      <c r="H15" s="87" t="s">
        <v>334</v>
      </c>
      <c r="I15" s="105">
        <f>I24/$I$26</f>
        <v>0.16198179482004418</v>
      </c>
      <c r="J15" s="55"/>
    </row>
    <row r="16" spans="1:10" x14ac:dyDescent="0.2">
      <c r="A16" s="33"/>
      <c r="B16" s="34"/>
      <c r="C16" s="34"/>
      <c r="D16" s="34"/>
      <c r="H16" s="171" t="s">
        <v>471</v>
      </c>
      <c r="I16" s="105">
        <f>I25/$I$26</f>
        <v>5.6066090926188111E-2</v>
      </c>
      <c r="J16" s="55"/>
    </row>
    <row r="17" spans="1:10" x14ac:dyDescent="0.2">
      <c r="A17" s="33"/>
      <c r="B17" s="34"/>
      <c r="C17" s="34"/>
      <c r="D17" s="34"/>
      <c r="H17" s="146" t="s">
        <v>285</v>
      </c>
      <c r="I17" s="105">
        <f>I26/$I$26</f>
        <v>1</v>
      </c>
      <c r="J17" s="55"/>
    </row>
    <row r="18" spans="1:10" x14ac:dyDescent="0.2">
      <c r="A18" s="33"/>
      <c r="B18" s="34"/>
      <c r="C18" s="34"/>
      <c r="D18" s="34"/>
      <c r="H18" s="104"/>
      <c r="I18" s="105"/>
      <c r="J18" s="55"/>
    </row>
    <row r="19" spans="1:10" x14ac:dyDescent="0.2">
      <c r="A19" s="33"/>
      <c r="B19" s="34"/>
      <c r="C19" s="34"/>
      <c r="D19" s="34"/>
      <c r="H19" s="26"/>
      <c r="I19" s="43"/>
      <c r="J19" s="55"/>
    </row>
    <row r="20" spans="1:10" x14ac:dyDescent="0.2">
      <c r="A20" s="33"/>
      <c r="B20" s="34"/>
      <c r="C20" s="34"/>
      <c r="D20" s="34"/>
      <c r="H20" s="44"/>
      <c r="I20" s="45"/>
      <c r="J20" s="14"/>
    </row>
    <row r="21" spans="1:10" x14ac:dyDescent="0.2">
      <c r="A21" s="33"/>
      <c r="B21" s="34"/>
      <c r="C21" s="34"/>
      <c r="D21" s="34"/>
    </row>
    <row r="22" spans="1:10" x14ac:dyDescent="0.2">
      <c r="A22" s="33"/>
      <c r="B22" s="34"/>
      <c r="C22" s="34"/>
      <c r="D22" s="34"/>
      <c r="H22" s="102" t="s">
        <v>84</v>
      </c>
      <c r="I22" s="37" t="s">
        <v>285</v>
      </c>
    </row>
    <row r="23" spans="1:10" x14ac:dyDescent="0.2">
      <c r="H23" s="171" t="s">
        <v>102</v>
      </c>
      <c r="I23" s="88">
        <v>12294254465.183928</v>
      </c>
    </row>
    <row r="24" spans="1:10" x14ac:dyDescent="0.2">
      <c r="H24" s="171" t="s">
        <v>334</v>
      </c>
      <c r="I24" s="88">
        <v>2546761327.124629</v>
      </c>
    </row>
    <row r="25" spans="1:10" x14ac:dyDescent="0.2">
      <c r="H25" s="171" t="s">
        <v>471</v>
      </c>
      <c r="I25" s="88">
        <v>881500000</v>
      </c>
    </row>
    <row r="26" spans="1:10" x14ac:dyDescent="0.2">
      <c r="B26"/>
      <c r="C26"/>
      <c r="D26"/>
      <c r="H26" s="174" t="s">
        <v>285</v>
      </c>
      <c r="I26" s="175">
        <f>SUM(I23:I25)</f>
        <v>15722515792.308556</v>
      </c>
    </row>
    <row r="27" spans="1:10" x14ac:dyDescent="0.2">
      <c r="H27" s="104"/>
    </row>
  </sheetData>
  <mergeCells count="4">
    <mergeCell ref="A1:D1"/>
    <mergeCell ref="A2:D2"/>
    <mergeCell ref="A3:D3"/>
    <mergeCell ref="A4:D4"/>
  </mergeCells>
  <phoneticPr fontId="18" type="noConversion"/>
  <printOptions horizontalCentered="1" gridLines="1"/>
  <pageMargins left="0.21" right="0.33" top="0.28999999999999998" bottom="0.41" header="0.2" footer="0.17"/>
  <pageSetup paperSize="9" firstPageNumber="6" orientation="landscape" useFirstPageNumber="1" r:id="rId2"/>
  <headerFooter alignWithMargins="0">
    <oddFooter>&amp;L&amp;Z&amp;F&amp;R&amp;P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0"/>
  <sheetViews>
    <sheetView view="pageBreakPreview" zoomScale="75" zoomScaleNormal="85" zoomScaleSheetLayoutView="75" workbookViewId="0">
      <selection activeCell="E23" sqref="E23"/>
    </sheetView>
  </sheetViews>
  <sheetFormatPr defaultRowHeight="12.75" x14ac:dyDescent="0.2"/>
  <cols>
    <col min="1" max="1" width="25.28515625" style="5" customWidth="1"/>
    <col min="2" max="2" width="21.7109375" style="5" customWidth="1"/>
    <col min="3" max="3" width="23.42578125" style="5" bestFit="1" customWidth="1"/>
    <col min="4" max="5" width="14" style="5" bestFit="1" customWidth="1"/>
    <col min="6" max="6" width="12.140625" style="5" bestFit="1" customWidth="1"/>
    <col min="7" max="7" width="10.5703125" style="5" bestFit="1" customWidth="1"/>
    <col min="8" max="8" width="9.140625" style="5"/>
  </cols>
  <sheetData>
    <row r="1" spans="1:8" ht="18" x14ac:dyDescent="0.25">
      <c r="A1" s="398" t="s">
        <v>422</v>
      </c>
      <c r="B1" s="405"/>
      <c r="C1" s="405"/>
      <c r="D1" s="405"/>
      <c r="E1" s="405"/>
      <c r="F1" s="406"/>
    </row>
    <row r="2" spans="1:8" ht="18" x14ac:dyDescent="0.25">
      <c r="A2" s="401" t="s">
        <v>320</v>
      </c>
      <c r="B2" s="407"/>
      <c r="C2" s="407"/>
      <c r="D2" s="407"/>
      <c r="E2" s="407"/>
      <c r="F2" s="408"/>
    </row>
    <row r="3" spans="1:8" ht="18" customHeight="1" x14ac:dyDescent="0.2">
      <c r="A3" s="376" t="s">
        <v>1804</v>
      </c>
      <c r="B3" s="377"/>
      <c r="C3" s="377"/>
      <c r="D3" s="377"/>
      <c r="E3" s="377"/>
      <c r="F3" s="409"/>
    </row>
    <row r="4" spans="1:8" ht="21" customHeight="1" x14ac:dyDescent="0.2">
      <c r="A4" s="410" t="s">
        <v>321</v>
      </c>
      <c r="B4" s="411"/>
      <c r="C4" s="411"/>
      <c r="D4" s="411"/>
      <c r="E4" s="411"/>
      <c r="F4" s="412"/>
    </row>
    <row r="5" spans="1:8" s="49" customFormat="1" ht="49.5" customHeight="1" x14ac:dyDescent="0.2">
      <c r="A5" s="47" t="s">
        <v>267</v>
      </c>
      <c r="B5" s="47" t="s">
        <v>84</v>
      </c>
      <c r="C5" s="97" t="s">
        <v>274</v>
      </c>
      <c r="D5" s="47" t="s">
        <v>263</v>
      </c>
      <c r="E5" s="98" t="s">
        <v>262</v>
      </c>
      <c r="F5" s="47" t="s">
        <v>1096</v>
      </c>
      <c r="G5" s="30"/>
      <c r="H5" s="30"/>
    </row>
    <row r="6" spans="1:8" s="14" customFormat="1" hidden="1" x14ac:dyDescent="0.2">
      <c r="A6" s="197" t="s">
        <v>1808</v>
      </c>
      <c r="B6" s="196"/>
      <c r="C6" s="196"/>
      <c r="D6" s="197" t="s">
        <v>261</v>
      </c>
      <c r="E6" s="196"/>
      <c r="F6" s="198"/>
      <c r="G6"/>
      <c r="H6"/>
    </row>
    <row r="7" spans="1:8" s="14" customFormat="1" hidden="1" x14ac:dyDescent="0.2">
      <c r="A7" s="254" t="s">
        <v>267</v>
      </c>
      <c r="B7" s="254" t="s">
        <v>84</v>
      </c>
      <c r="C7" s="197" t="s">
        <v>274</v>
      </c>
      <c r="D7" s="195" t="s">
        <v>263</v>
      </c>
      <c r="E7" s="199" t="s">
        <v>262</v>
      </c>
      <c r="F7" s="280" t="s">
        <v>285</v>
      </c>
      <c r="G7"/>
      <c r="H7"/>
    </row>
    <row r="8" spans="1:8" s="14" customFormat="1" ht="24.95" customHeight="1" x14ac:dyDescent="0.2">
      <c r="A8" s="215" t="s">
        <v>1192</v>
      </c>
      <c r="B8" s="215" t="s">
        <v>102</v>
      </c>
      <c r="C8" s="195" t="s">
        <v>102</v>
      </c>
      <c r="D8" s="250">
        <v>41660764</v>
      </c>
      <c r="E8" s="256">
        <v>12252593701.183928</v>
      </c>
      <c r="F8" s="257">
        <v>12294254465.183928</v>
      </c>
      <c r="G8" s="7"/>
      <c r="H8" s="7"/>
    </row>
    <row r="9" spans="1:8" s="14" customFormat="1" ht="24.95" customHeight="1" x14ac:dyDescent="0.2">
      <c r="A9" s="251"/>
      <c r="B9" s="337" t="s">
        <v>322</v>
      </c>
      <c r="C9" s="338"/>
      <c r="D9" s="258">
        <v>41660764</v>
      </c>
      <c r="E9" s="259">
        <v>12252593701.183928</v>
      </c>
      <c r="F9" s="260">
        <v>12294254465.183928</v>
      </c>
    </row>
    <row r="10" spans="1:8" s="14" customFormat="1" ht="24.95" customHeight="1" x14ac:dyDescent="0.2">
      <c r="A10" s="251"/>
      <c r="B10" s="215" t="s">
        <v>471</v>
      </c>
      <c r="C10" s="195" t="s">
        <v>102</v>
      </c>
      <c r="D10" s="250"/>
      <c r="E10" s="256">
        <v>881500000</v>
      </c>
      <c r="F10" s="257">
        <v>881500000</v>
      </c>
      <c r="G10" s="7"/>
      <c r="H10" s="7"/>
    </row>
    <row r="11" spans="1:8" s="14" customFormat="1" ht="24.95" customHeight="1" x14ac:dyDescent="0.2">
      <c r="A11" s="251"/>
      <c r="B11" s="195" t="s">
        <v>472</v>
      </c>
      <c r="C11" s="196"/>
      <c r="D11" s="250"/>
      <c r="E11" s="256">
        <v>881500000</v>
      </c>
      <c r="F11" s="257">
        <v>881500000</v>
      </c>
      <c r="G11" s="7"/>
      <c r="H11" s="7"/>
    </row>
    <row r="12" spans="1:8" s="14" customFormat="1" ht="24.95" customHeight="1" x14ac:dyDescent="0.2">
      <c r="A12" s="217" t="s">
        <v>1218</v>
      </c>
      <c r="B12" s="218"/>
      <c r="C12" s="218"/>
      <c r="D12" s="250">
        <v>41660764</v>
      </c>
      <c r="E12" s="256">
        <v>13134093701.183928</v>
      </c>
      <c r="F12" s="260">
        <v>13175754465.183928</v>
      </c>
    </row>
    <row r="13" spans="1:8" s="14" customFormat="1" ht="24.95" customHeight="1" x14ac:dyDescent="0.2">
      <c r="A13" s="215" t="s">
        <v>268</v>
      </c>
      <c r="B13" s="215" t="s">
        <v>334</v>
      </c>
      <c r="C13" s="195" t="s">
        <v>96</v>
      </c>
      <c r="D13" s="250">
        <v>57050477.120061018</v>
      </c>
      <c r="E13" s="256">
        <v>92015154.590571672</v>
      </c>
      <c r="F13" s="257">
        <v>149065631.71063268</v>
      </c>
      <c r="G13" s="7"/>
      <c r="H13" s="7"/>
    </row>
    <row r="14" spans="1:8" s="14" customFormat="1" ht="24.95" customHeight="1" x14ac:dyDescent="0.2">
      <c r="A14" s="251"/>
      <c r="B14" s="251"/>
      <c r="C14" s="202" t="s">
        <v>1292</v>
      </c>
      <c r="D14" s="261"/>
      <c r="E14" s="42">
        <v>572500000</v>
      </c>
      <c r="F14" s="262">
        <v>572500000</v>
      </c>
    </row>
    <row r="15" spans="1:8" s="14" customFormat="1" ht="24.95" customHeight="1" x14ac:dyDescent="0.2">
      <c r="A15" s="251"/>
      <c r="B15" s="251"/>
      <c r="C15" s="202" t="s">
        <v>246</v>
      </c>
      <c r="D15" s="261"/>
      <c r="E15" s="42">
        <v>447000000</v>
      </c>
      <c r="F15" s="262">
        <v>447000000</v>
      </c>
      <c r="H15" s="23"/>
    </row>
    <row r="16" spans="1:8" s="14" customFormat="1" ht="24.95" customHeight="1" x14ac:dyDescent="0.2">
      <c r="A16" s="251"/>
      <c r="B16" s="251"/>
      <c r="C16" s="202" t="s">
        <v>129</v>
      </c>
      <c r="D16" s="261"/>
      <c r="E16" s="42">
        <v>1012023344.8410438</v>
      </c>
      <c r="F16" s="262">
        <v>1012023344.8410438</v>
      </c>
      <c r="G16" s="7"/>
      <c r="H16" s="23"/>
    </row>
    <row r="17" spans="1:8" s="14" customFormat="1" ht="24.95" customHeight="1" x14ac:dyDescent="0.2">
      <c r="A17" s="251"/>
      <c r="B17" s="251"/>
      <c r="C17" s="202" t="s">
        <v>152</v>
      </c>
      <c r="D17" s="261"/>
      <c r="E17" s="42">
        <v>183568000.28570881</v>
      </c>
      <c r="F17" s="262">
        <v>183568000.28570881</v>
      </c>
      <c r="G17" s="7"/>
      <c r="H17" s="23"/>
    </row>
    <row r="18" spans="1:8" s="73" customFormat="1" ht="24.95" customHeight="1" x14ac:dyDescent="0.2">
      <c r="A18" s="251"/>
      <c r="B18" s="251"/>
      <c r="C18" s="202" t="s">
        <v>90</v>
      </c>
      <c r="D18" s="261">
        <v>8075289.5215192437</v>
      </c>
      <c r="E18" s="42"/>
      <c r="F18" s="262">
        <v>8075289.5215192437</v>
      </c>
      <c r="G18" s="7"/>
      <c r="H18" s="74"/>
    </row>
    <row r="19" spans="1:8" s="73" customFormat="1" ht="24.95" customHeight="1" x14ac:dyDescent="0.2">
      <c r="A19" s="251"/>
      <c r="B19" s="251"/>
      <c r="C19" s="202" t="s">
        <v>1507</v>
      </c>
      <c r="D19" s="261">
        <v>149265980.06505069</v>
      </c>
      <c r="E19" s="42"/>
      <c r="F19" s="262">
        <v>149265980.06505069</v>
      </c>
      <c r="G19" s="7"/>
      <c r="H19" s="74"/>
    </row>
    <row r="20" spans="1:8" s="73" customFormat="1" ht="24.95" customHeight="1" x14ac:dyDescent="0.2">
      <c r="A20" s="251"/>
      <c r="B20" s="251"/>
      <c r="C20" s="202" t="s">
        <v>143</v>
      </c>
      <c r="D20" s="261">
        <v>25263080.700673703</v>
      </c>
      <c r="E20" s="42"/>
      <c r="F20" s="262">
        <v>25263080.700673703</v>
      </c>
      <c r="G20" s="7"/>
      <c r="H20" s="74"/>
    </row>
    <row r="21" spans="1:8" s="73" customFormat="1" ht="24.95" customHeight="1" x14ac:dyDescent="0.2">
      <c r="A21" s="251"/>
      <c r="B21" s="217" t="s">
        <v>338</v>
      </c>
      <c r="C21" s="218"/>
      <c r="D21" s="258">
        <v>239654827.40730464</v>
      </c>
      <c r="E21" s="259">
        <v>2307106499.7173243</v>
      </c>
      <c r="F21" s="260">
        <v>2546761327.124629</v>
      </c>
      <c r="G21" s="7"/>
      <c r="H21" s="74"/>
    </row>
    <row r="22" spans="1:8" s="73" customFormat="1" ht="24.95" customHeight="1" x14ac:dyDescent="0.2">
      <c r="A22" s="217" t="s">
        <v>325</v>
      </c>
      <c r="B22" s="218"/>
      <c r="C22" s="218"/>
      <c r="D22" s="258">
        <v>239654827.40730464</v>
      </c>
      <c r="E22" s="259">
        <v>2307106499.7173243</v>
      </c>
      <c r="F22" s="260">
        <v>2546761327.124629</v>
      </c>
      <c r="G22" s="7"/>
      <c r="H22" s="74"/>
    </row>
    <row r="23" spans="1:8" s="73" customFormat="1" ht="24.95" customHeight="1" x14ac:dyDescent="0.2">
      <c r="A23" s="219" t="s">
        <v>285</v>
      </c>
      <c r="B23" s="220"/>
      <c r="C23" s="220"/>
      <c r="D23" s="263">
        <v>281315591.40730464</v>
      </c>
      <c r="E23" s="264">
        <v>15441200200.901253</v>
      </c>
      <c r="F23" s="265">
        <v>15722515792.308556</v>
      </c>
      <c r="G23" s="74"/>
      <c r="H23" s="74"/>
    </row>
    <row r="24" spans="1:8" s="7" customFormat="1" ht="15.95" customHeight="1" x14ac:dyDescent="0.2">
      <c r="A24"/>
      <c r="B24"/>
      <c r="C24"/>
      <c r="D24"/>
      <c r="E24"/>
      <c r="F24"/>
      <c r="G24" s="6"/>
      <c r="H24" s="6"/>
    </row>
    <row r="25" spans="1:8" s="7" customFormat="1" ht="15.95" customHeight="1" x14ac:dyDescent="0.2">
      <c r="A25"/>
      <c r="B25"/>
      <c r="C25"/>
      <c r="D25"/>
      <c r="E25"/>
      <c r="F25"/>
      <c r="G25" s="6"/>
      <c r="H25" s="6"/>
    </row>
    <row r="26" spans="1:8" s="14" customFormat="1" ht="15.95" customHeight="1" x14ac:dyDescent="0.2">
      <c r="A26"/>
      <c r="B26"/>
      <c r="C26"/>
      <c r="D26"/>
      <c r="E26"/>
      <c r="F26"/>
      <c r="G26" s="23"/>
      <c r="H26" s="23"/>
    </row>
    <row r="27" spans="1:8" s="7" customFormat="1" ht="15.95" customHeight="1" x14ac:dyDescent="0.2">
      <c r="A27"/>
      <c r="B27"/>
      <c r="C27"/>
      <c r="D27"/>
      <c r="E27"/>
      <c r="F27"/>
      <c r="G27" s="6"/>
      <c r="H27" s="6"/>
    </row>
    <row r="28" spans="1:8" s="7" customFormat="1" ht="15.95" customHeight="1" x14ac:dyDescent="0.2">
      <c r="A28"/>
      <c r="B28"/>
      <c r="C28"/>
      <c r="D28"/>
      <c r="E28"/>
      <c r="F28"/>
      <c r="G28" s="6"/>
      <c r="H28" s="6"/>
    </row>
    <row r="29" spans="1:8" s="7" customFormat="1" ht="15.95" customHeight="1" x14ac:dyDescent="0.2">
      <c r="A29"/>
      <c r="B29"/>
      <c r="C29"/>
      <c r="D29"/>
      <c r="E29"/>
      <c r="F29"/>
      <c r="G29" s="6"/>
      <c r="H29" s="6"/>
    </row>
    <row r="30" spans="1:8" x14ac:dyDescent="0.2">
      <c r="A30"/>
      <c r="B30"/>
      <c r="C30"/>
      <c r="D30"/>
      <c r="E30"/>
      <c r="F30"/>
    </row>
    <row r="31" spans="1:8" x14ac:dyDescent="0.2">
      <c r="A31"/>
      <c r="B31"/>
      <c r="C31"/>
      <c r="D31"/>
      <c r="E31"/>
      <c r="F31"/>
    </row>
    <row r="32" spans="1:8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</sheetData>
  <mergeCells count="4">
    <mergeCell ref="A1:F1"/>
    <mergeCell ref="A2:F2"/>
    <mergeCell ref="A3:F3"/>
    <mergeCell ref="A4:F4"/>
  </mergeCells>
  <phoneticPr fontId="18" type="noConversion"/>
  <printOptions horizontalCentered="1" gridLines="1"/>
  <pageMargins left="0.17" right="0.2" top="0.27" bottom="0.35" header="0.17" footer="0.18"/>
  <pageSetup paperSize="9" firstPageNumber="7" orientation="landscape" useFirstPageNumber="1" r:id="rId2"/>
  <headerFooter alignWithMargins="0">
    <oddFooter>&amp;L&amp;Z&amp;F&amp;R&amp;P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showZeros="0" view="pageBreakPreview" zoomScaleSheetLayoutView="100" workbookViewId="0">
      <selection activeCell="A5" sqref="A5"/>
    </sheetView>
  </sheetViews>
  <sheetFormatPr defaultRowHeight="12.75" x14ac:dyDescent="0.2"/>
  <cols>
    <col min="1" max="1" width="37.5703125" style="5" customWidth="1"/>
    <col min="2" max="2" width="14.85546875" style="165" customWidth="1"/>
    <col min="3" max="3" width="18" style="5" bestFit="1" customWidth="1"/>
    <col min="4" max="4" width="22.85546875" style="5" customWidth="1"/>
    <col min="5" max="5" width="15.85546875" style="5" bestFit="1" customWidth="1"/>
    <col min="6" max="7" width="20.5703125" style="5" customWidth="1"/>
    <col min="8" max="9" width="14.7109375" style="5" customWidth="1"/>
    <col min="10" max="16384" width="9.140625" style="5"/>
  </cols>
  <sheetData>
    <row r="1" spans="1:8" ht="18" x14ac:dyDescent="0.2">
      <c r="A1" s="413" t="s">
        <v>326</v>
      </c>
      <c r="B1" s="414"/>
      <c r="C1" s="414"/>
      <c r="D1" s="414"/>
      <c r="E1" s="415"/>
    </row>
    <row r="2" spans="1:8" ht="18" x14ac:dyDescent="0.2">
      <c r="A2" s="416" t="s">
        <v>430</v>
      </c>
      <c r="B2" s="417"/>
      <c r="C2" s="417"/>
      <c r="D2" s="417"/>
      <c r="E2" s="418"/>
    </row>
    <row r="3" spans="1:8" ht="18" x14ac:dyDescent="0.2">
      <c r="A3" s="383" t="s">
        <v>1804</v>
      </c>
      <c r="B3" s="384"/>
      <c r="C3" s="384"/>
      <c r="D3" s="384"/>
      <c r="E3" s="384"/>
    </row>
    <row r="4" spans="1:8" ht="15.75" x14ac:dyDescent="0.2">
      <c r="A4" s="419" t="s">
        <v>321</v>
      </c>
      <c r="B4" s="419"/>
      <c r="C4" s="419"/>
      <c r="D4" s="419"/>
      <c r="E4" s="419"/>
    </row>
    <row r="5" spans="1:8" ht="78" customHeight="1" x14ac:dyDescent="0.2">
      <c r="A5" s="10" t="s">
        <v>487</v>
      </c>
      <c r="B5" s="125" t="s">
        <v>615</v>
      </c>
      <c r="C5" s="125" t="s">
        <v>1625</v>
      </c>
      <c r="D5" s="125" t="s">
        <v>1806</v>
      </c>
      <c r="E5" s="125" t="s">
        <v>1807</v>
      </c>
    </row>
    <row r="6" spans="1:8" hidden="1" x14ac:dyDescent="0.2">
      <c r="A6" s="195"/>
      <c r="B6" s="196"/>
      <c r="C6" s="197" t="s">
        <v>327</v>
      </c>
      <c r="D6" s="196"/>
      <c r="E6" s="198"/>
      <c r="F6"/>
      <c r="G6"/>
      <c r="H6"/>
    </row>
    <row r="7" spans="1:8" ht="24.95" hidden="1" customHeight="1" x14ac:dyDescent="0.2">
      <c r="A7" s="197" t="s">
        <v>276</v>
      </c>
      <c r="B7" s="267" t="s">
        <v>261</v>
      </c>
      <c r="C7" s="195" t="s">
        <v>707</v>
      </c>
      <c r="D7" s="199" t="s">
        <v>1803</v>
      </c>
      <c r="E7" s="274" t="s">
        <v>1409</v>
      </c>
      <c r="F7"/>
      <c r="G7"/>
      <c r="H7"/>
    </row>
    <row r="8" spans="1:8" s="6" customFormat="1" ht="20.100000000000001" customHeight="1" x14ac:dyDescent="0.2">
      <c r="A8" s="215" t="s">
        <v>470</v>
      </c>
      <c r="B8" s="252" t="s">
        <v>262</v>
      </c>
      <c r="C8" s="88">
        <v>611822631.92000008</v>
      </c>
      <c r="D8" s="88">
        <v>4873320443.5690002</v>
      </c>
      <c r="E8" s="88">
        <v>453566897.88</v>
      </c>
      <c r="F8"/>
      <c r="G8"/>
      <c r="H8"/>
    </row>
    <row r="9" spans="1:8" s="23" customFormat="1" ht="20.100000000000001" customHeight="1" x14ac:dyDescent="0.2">
      <c r="A9" s="288" t="s">
        <v>473</v>
      </c>
      <c r="B9" s="289"/>
      <c r="C9" s="138">
        <v>611822631.92000008</v>
      </c>
      <c r="D9" s="138">
        <v>4873320443.5690002</v>
      </c>
      <c r="E9" s="138">
        <v>453566897.88</v>
      </c>
      <c r="F9"/>
      <c r="G9"/>
      <c r="H9"/>
    </row>
    <row r="10" spans="1:8" s="23" customFormat="1" ht="20.100000000000001" customHeight="1" x14ac:dyDescent="0.2">
      <c r="A10" s="215" t="s">
        <v>279</v>
      </c>
      <c r="B10" s="252" t="s">
        <v>263</v>
      </c>
      <c r="C10" s="88">
        <v>1058579454.0590003</v>
      </c>
      <c r="D10" s="88">
        <v>87324653.813999996</v>
      </c>
      <c r="E10" s="88">
        <v>932772223.19299972</v>
      </c>
      <c r="F10"/>
      <c r="G10"/>
      <c r="H10"/>
    </row>
    <row r="11" spans="1:8" s="23" customFormat="1" ht="20.100000000000001" customHeight="1" x14ac:dyDescent="0.2">
      <c r="A11" s="251"/>
      <c r="B11" s="253" t="s">
        <v>262</v>
      </c>
      <c r="C11" s="88">
        <v>14761962096.200993</v>
      </c>
      <c r="D11" s="88">
        <v>4740938467.7099991</v>
      </c>
      <c r="E11" s="88">
        <v>13119718918.713997</v>
      </c>
      <c r="F11"/>
      <c r="G11"/>
      <c r="H11"/>
    </row>
    <row r="12" spans="1:8" s="6" customFormat="1" ht="20.100000000000001" customHeight="1" x14ac:dyDescent="0.2">
      <c r="A12" s="288" t="s">
        <v>314</v>
      </c>
      <c r="B12" s="289"/>
      <c r="C12" s="138">
        <v>15820541550.259993</v>
      </c>
      <c r="D12" s="138">
        <v>4828263121.5239992</v>
      </c>
      <c r="E12" s="138">
        <v>14052491141.906996</v>
      </c>
      <c r="F12"/>
      <c r="G12"/>
      <c r="H12"/>
    </row>
    <row r="13" spans="1:8" s="23" customFormat="1" ht="20.100000000000001" customHeight="1" x14ac:dyDescent="0.2">
      <c r="A13" s="215" t="s">
        <v>284</v>
      </c>
      <c r="B13" s="252" t="s">
        <v>263</v>
      </c>
      <c r="C13" s="88">
        <v>2955754289.4750004</v>
      </c>
      <c r="D13" s="88">
        <v>111282452.249</v>
      </c>
      <c r="E13" s="88">
        <v>2894825450.4550009</v>
      </c>
      <c r="F13"/>
      <c r="G13"/>
      <c r="H13"/>
    </row>
    <row r="14" spans="1:8" s="23" customFormat="1" ht="20.100000000000001" customHeight="1" x14ac:dyDescent="0.2">
      <c r="A14" s="251"/>
      <c r="B14" s="253" t="s">
        <v>262</v>
      </c>
      <c r="C14" s="88">
        <v>3319257236.2270021</v>
      </c>
      <c r="D14" s="88">
        <v>2120190773.098</v>
      </c>
      <c r="E14" s="88">
        <v>3267806049.915</v>
      </c>
      <c r="F14"/>
      <c r="G14"/>
      <c r="H14"/>
    </row>
    <row r="15" spans="1:8" s="6" customFormat="1" ht="20.100000000000001" customHeight="1" x14ac:dyDescent="0.2">
      <c r="A15" s="288" t="s">
        <v>313</v>
      </c>
      <c r="B15" s="289"/>
      <c r="C15" s="138">
        <v>6275011525.7020025</v>
      </c>
      <c r="D15" s="138">
        <v>2231473225.3470001</v>
      </c>
      <c r="E15" s="138">
        <v>6162631500.3700008</v>
      </c>
      <c r="F15"/>
      <c r="G15"/>
      <c r="H15"/>
    </row>
    <row r="16" spans="1:8" s="6" customFormat="1" ht="20.100000000000001" customHeight="1" x14ac:dyDescent="0.2">
      <c r="A16" s="215" t="s">
        <v>1454</v>
      </c>
      <c r="B16" s="195" t="s">
        <v>263</v>
      </c>
      <c r="C16" s="88">
        <v>0</v>
      </c>
      <c r="D16" s="88">
        <v>41660764</v>
      </c>
      <c r="E16" s="88">
        <v>0</v>
      </c>
      <c r="F16"/>
      <c r="G16"/>
      <c r="H16"/>
    </row>
    <row r="17" spans="1:8" ht="20.100000000000001" customHeight="1" x14ac:dyDescent="0.2">
      <c r="A17" s="251"/>
      <c r="B17" s="253" t="s">
        <v>262</v>
      </c>
      <c r="C17" s="88">
        <v>0</v>
      </c>
      <c r="D17" s="88">
        <v>2000000000</v>
      </c>
      <c r="E17" s="88">
        <v>0</v>
      </c>
      <c r="F17"/>
      <c r="G17"/>
      <c r="H17"/>
    </row>
    <row r="18" spans="1:8" ht="20.100000000000001" customHeight="1" x14ac:dyDescent="0.2">
      <c r="A18" s="269" t="s">
        <v>1624</v>
      </c>
      <c r="B18" s="270"/>
      <c r="C18" s="99">
        <v>0</v>
      </c>
      <c r="D18" s="99">
        <v>2041660764</v>
      </c>
      <c r="E18" s="99">
        <v>0</v>
      </c>
      <c r="F18"/>
      <c r="G18"/>
      <c r="H18"/>
    </row>
    <row r="19" spans="1:8" ht="20.100000000000001" customHeight="1" x14ac:dyDescent="0.2">
      <c r="A19" s="215" t="s">
        <v>1789</v>
      </c>
      <c r="B19" s="195" t="s">
        <v>262</v>
      </c>
      <c r="C19" s="88">
        <v>0</v>
      </c>
      <c r="D19" s="88">
        <v>3000000000</v>
      </c>
      <c r="E19" s="88">
        <v>0</v>
      </c>
      <c r="F19"/>
      <c r="G19"/>
      <c r="H19"/>
    </row>
    <row r="20" spans="1:8" ht="20.100000000000001" customHeight="1" x14ac:dyDescent="0.2">
      <c r="A20" s="215" t="s">
        <v>1805</v>
      </c>
      <c r="B20" s="216"/>
      <c r="C20" s="88">
        <v>0</v>
      </c>
      <c r="D20" s="88">
        <v>3000000000</v>
      </c>
      <c r="E20" s="88">
        <v>0</v>
      </c>
      <c r="F20"/>
      <c r="G20"/>
      <c r="H20"/>
    </row>
    <row r="21" spans="1:8" ht="20.100000000000001" customHeight="1" x14ac:dyDescent="0.2">
      <c r="A21" s="328" t="s">
        <v>285</v>
      </c>
      <c r="B21" s="329"/>
      <c r="C21" s="138">
        <v>22707375707.881992</v>
      </c>
      <c r="D21" s="138">
        <v>16974717554.439999</v>
      </c>
      <c r="E21" s="138">
        <v>20668689540.156998</v>
      </c>
      <c r="F21"/>
      <c r="G21"/>
      <c r="H21"/>
    </row>
  </sheetData>
  <mergeCells count="4">
    <mergeCell ref="A1:E1"/>
    <mergeCell ref="A2:E2"/>
    <mergeCell ref="A3:E3"/>
    <mergeCell ref="A4:E4"/>
  </mergeCells>
  <phoneticPr fontId="18" type="noConversion"/>
  <printOptions horizontalCentered="1" gridLines="1"/>
  <pageMargins left="0.19" right="0.17" top="0.41" bottom="0.57999999999999996" header="0.17" footer="0.18"/>
  <pageSetup paperSize="9" scale="125" firstPageNumber="8" orientation="landscape" useFirstPageNumber="1" r:id="rId2"/>
  <headerFooter alignWithMargins="0">
    <oddFooter>&amp;L&amp;7&amp;Z&amp;F&amp;R&amp;P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I revised</vt:lpstr>
      <vt:lpstr>1</vt:lpstr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15- Commitments 15-16</vt:lpstr>
      <vt:lpstr>16 Details 17-28</vt:lpstr>
      <vt:lpstr>Commitmens Jul-Jun 2021-22 PT</vt:lpstr>
      <vt:lpstr>SR Jul-Jun 2021-22 PT</vt:lpstr>
      <vt:lpstr>PT 14</vt:lpstr>
      <vt:lpstr>'1'!Print_Area</vt:lpstr>
      <vt:lpstr>'10'!Print_Area</vt:lpstr>
      <vt:lpstr>'11'!Print_Area</vt:lpstr>
      <vt:lpstr>'12'!Print_Area</vt:lpstr>
      <vt:lpstr>'13'!Print_Area</vt:lpstr>
      <vt:lpstr>'15- Commitments 15-16'!Print_Area</vt:lpstr>
      <vt:lpstr>'16 Details 17-28'!Print_Area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'I revised'!Print_Area</vt:lpstr>
      <vt:lpstr>'10'!Print_Titles</vt:lpstr>
      <vt:lpstr>'15- Commitments 15-16'!Print_Titles</vt:lpstr>
      <vt:lpstr>'16 Details 17-28'!Print_Titles</vt:lpstr>
      <vt:lpstr>'SR Jul-Jun 2021-22 PT'!Print_Titles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Kamran</cp:lastModifiedBy>
  <cp:lastPrinted>2022-09-09T12:05:54Z</cp:lastPrinted>
  <dcterms:created xsi:type="dcterms:W3CDTF">2010-09-29T07:54:48Z</dcterms:created>
  <dcterms:modified xsi:type="dcterms:W3CDTF">2022-09-15T06:59:31Z</dcterms:modified>
</cp:coreProperties>
</file>